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754A4799-ED87-417C-8E54-45CBFD3B047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E9" i="14"/>
  <c r="C9" i="14"/>
  <c r="K11" i="13"/>
  <c r="K9" i="13"/>
  <c r="K10" i="13"/>
  <c r="K8" i="13"/>
  <c r="G11" i="13"/>
  <c r="G9" i="13"/>
  <c r="G10" i="13"/>
  <c r="G8" i="13"/>
  <c r="E11" i="13"/>
  <c r="I11" i="13"/>
  <c r="Q8" i="12"/>
  <c r="C18" i="12"/>
  <c r="E18" i="12"/>
  <c r="G18" i="12"/>
  <c r="I18" i="12"/>
  <c r="K18" i="12"/>
  <c r="M18" i="12"/>
  <c r="O18" i="12"/>
  <c r="Q18" i="12"/>
  <c r="Q9" i="12"/>
  <c r="Q10" i="12"/>
  <c r="Q11" i="12"/>
  <c r="Q12" i="12"/>
  <c r="Q13" i="12"/>
  <c r="Q14" i="12"/>
  <c r="Q15" i="12"/>
  <c r="Q16" i="12"/>
  <c r="Q17" i="12"/>
  <c r="I9" i="12"/>
  <c r="I10" i="12"/>
  <c r="I11" i="12"/>
  <c r="I12" i="12"/>
  <c r="I13" i="12"/>
  <c r="I14" i="12"/>
  <c r="I15" i="12"/>
  <c r="I16" i="12"/>
  <c r="I17" i="12"/>
  <c r="I8" i="12"/>
  <c r="S40" i="11"/>
  <c r="I39" i="11"/>
  <c r="C41" i="11"/>
  <c r="E41" i="11"/>
  <c r="G41" i="11"/>
  <c r="M41" i="11"/>
  <c r="O41" i="11"/>
  <c r="Q41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40" i="11"/>
  <c r="I8" i="11"/>
  <c r="Q40" i="10"/>
  <c r="O40" i="10"/>
  <c r="M40" i="10"/>
  <c r="I40" i="10"/>
  <c r="G40" i="10"/>
  <c r="E40" i="10"/>
  <c r="Q32" i="9"/>
  <c r="O32" i="9"/>
  <c r="M32" i="9"/>
  <c r="E32" i="9"/>
  <c r="G32" i="9"/>
  <c r="I3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8" i="9"/>
  <c r="I20" i="8"/>
  <c r="K20" i="8"/>
  <c r="M20" i="8"/>
  <c r="O20" i="8"/>
  <c r="Q20" i="8"/>
  <c r="S20" i="8"/>
  <c r="S14" i="7"/>
  <c r="Q14" i="7"/>
  <c r="O14" i="7"/>
  <c r="M14" i="7"/>
  <c r="K14" i="7"/>
  <c r="I14" i="7"/>
  <c r="S11" i="6"/>
  <c r="K11" i="6"/>
  <c r="M11" i="6"/>
  <c r="O11" i="6"/>
  <c r="Q11" i="6"/>
  <c r="AK16" i="3"/>
  <c r="AI16" i="3"/>
  <c r="AG16" i="3"/>
  <c r="AA16" i="3"/>
  <c r="W16" i="3"/>
  <c r="S16" i="3"/>
  <c r="Q16" i="3"/>
  <c r="Y32" i="1"/>
  <c r="W32" i="1"/>
  <c r="U32" i="1"/>
  <c r="O32" i="1"/>
  <c r="K32" i="1"/>
  <c r="G32" i="1"/>
  <c r="E32" i="1"/>
  <c r="S41" i="11" l="1"/>
  <c r="I41" i="11"/>
  <c r="K39" i="11" s="1"/>
  <c r="U15" i="11" l="1"/>
  <c r="U19" i="11"/>
  <c r="U23" i="11"/>
  <c r="U27" i="11"/>
  <c r="U31" i="11"/>
  <c r="U35" i="11"/>
  <c r="U39" i="11"/>
  <c r="U11" i="11"/>
  <c r="U16" i="11"/>
  <c r="U20" i="11"/>
  <c r="U24" i="11"/>
  <c r="U28" i="11"/>
  <c r="U32" i="11"/>
  <c r="U36" i="11"/>
  <c r="U12" i="11"/>
  <c r="U17" i="11"/>
  <c r="U21" i="11"/>
  <c r="U25" i="11"/>
  <c r="U29" i="11"/>
  <c r="U33" i="11"/>
  <c r="U37" i="11"/>
  <c r="U13" i="11"/>
  <c r="U8" i="11"/>
  <c r="U14" i="11"/>
  <c r="U18" i="11"/>
  <c r="U22" i="11"/>
  <c r="U26" i="11"/>
  <c r="U30" i="11"/>
  <c r="U34" i="11"/>
  <c r="U38" i="11"/>
  <c r="U10" i="11"/>
  <c r="U9" i="11"/>
  <c r="U40" i="11"/>
  <c r="K23" i="11"/>
  <c r="K31" i="11"/>
  <c r="K30" i="11"/>
  <c r="K29" i="11"/>
  <c r="K8" i="11"/>
  <c r="K34" i="11"/>
  <c r="K36" i="11"/>
  <c r="K20" i="11"/>
  <c r="K22" i="11"/>
  <c r="K38" i="11"/>
  <c r="K27" i="11"/>
  <c r="K17" i="11"/>
  <c r="K32" i="11"/>
  <c r="K16" i="11"/>
  <c r="K21" i="11"/>
  <c r="K35" i="11"/>
  <c r="K14" i="11"/>
  <c r="K19" i="11"/>
  <c r="K40" i="11"/>
  <c r="K24" i="11"/>
  <c r="K18" i="11"/>
  <c r="K25" i="11"/>
  <c r="K33" i="11"/>
  <c r="K11" i="11"/>
  <c r="K10" i="11"/>
  <c r="K26" i="11"/>
  <c r="K15" i="11"/>
  <c r="K37" i="11"/>
  <c r="K13" i="11"/>
  <c r="K28" i="11"/>
  <c r="K12" i="11"/>
  <c r="K9" i="11"/>
  <c r="U41" i="11" l="1"/>
  <c r="K41" i="11"/>
</calcChain>
</file>

<file path=xl/sharedStrings.xml><?xml version="1.0" encoding="utf-8"?>
<sst xmlns="http://schemas.openxmlformats.org/spreadsheetml/2006/main" count="584" uniqueCount="148">
  <si>
    <t>صندوق سرمایه گذاری تعالی دانش مالی اسلامی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</si>
  <si>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</si>
  <si>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</si>
  <si>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</si>
  <si>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</si>
  <si>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</si>
  <si>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</si>
  <si>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</si>
  <si>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</si>
  <si>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</si>
  <si>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</si>
  <si>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</si>
  <si>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</si>
  <si>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</si>
  <si>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</si>
  <si>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</si>
  <si>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بانک‌اقتصادنوین‌</t>
  </si>
  <si>
    <t>پتروشیمی تندگویان</t>
  </si>
  <si>
    <t>پتروشیمی شازند</t>
  </si>
  <si>
    <t>پویا زرکان آق دره</t>
  </si>
  <si>
    <t>تایدواترخاورمیانه</t>
  </si>
  <si>
    <t>ح . سرمایه گذاری صدرتامین</t>
  </si>
  <si>
    <t>سرمایه گذاری صدرتامین</t>
  </si>
  <si>
    <t>سرمایه‌گذاری‌غدیر(هلدینگ‌</t>
  </si>
  <si>
    <t>سیمان فارس و خوزستان</t>
  </si>
  <si>
    <t>شرکت آهن و فولاد ارفع</t>
  </si>
  <si>
    <t>شیشه‌ همدان‌</t>
  </si>
  <si>
    <t>صنایع مس افق کرمان</t>
  </si>
  <si>
    <t>فجر انرژی خلیج فارس</t>
  </si>
  <si>
    <t>فرآورده های سیمان شرق</t>
  </si>
  <si>
    <t>گسترش نفت و گاز پارسیان</t>
  </si>
  <si>
    <t>مبین انرژی خلیج فارس</t>
  </si>
  <si>
    <t>محصولات کاغذی لطیف</t>
  </si>
  <si>
    <t>نفت ایرانول</t>
  </si>
  <si>
    <t>نفت سپاهان</t>
  </si>
  <si>
    <t>پخش هجرت</t>
  </si>
  <si>
    <t>بانک سامان</t>
  </si>
  <si>
    <t>سپید ماکیان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</si>
  <si>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</si>
  <si>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</si>
  <si>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</si>
  <si>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</si>
  <si>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</si>
  <si>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</si>
  <si>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</si>
  <si>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</si>
  <si>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</si>
  <si>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اقتصاد نوین0205</t>
  </si>
  <si>
    <t>بله</t>
  </si>
  <si>
    <t>1401/04/01</t>
  </si>
  <si>
    <t>گام بانک تجارت0206</t>
  </si>
  <si>
    <t>1401/07/02</t>
  </si>
  <si>
    <t>1402/06/28</t>
  </si>
  <si>
    <t>گام بانک سینا0206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</si>
  <si>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</si>
  <si>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</si>
  <si>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</si>
  <si>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</si>
  <si>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</si>
  <si>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</si>
  <si>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</si>
  <si>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</si>
  <si>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مرابحه عام دولت95-ش.خ020514</t>
  </si>
  <si>
    <t>1400/10/14</t>
  </si>
  <si>
    <t>1402/05/14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</si>
  <si>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</si>
  <si>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</si>
  <si>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</si>
  <si>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</si>
  <si>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</si>
  <si>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</si>
  <si>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</si>
  <si>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</si>
  <si>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</si>
  <si>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</si>
  <si>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</si>
  <si>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</si>
  <si>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</si>
  <si>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</si>
  <si>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</si>
  <si>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</si>
  <si>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</si>
  <si>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</si>
  <si>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</si>
  <si>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</si>
  <si>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</si>
  <si>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</si>
  <si>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</si>
  <si>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</si>
  <si>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</si>
  <si>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</si>
  <si>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</si>
  <si>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</si>
  <si>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</si>
  <si>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>1402/04/04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</si>
  <si>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</si>
  <si>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</si>
  <si>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</si>
  <si>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</si>
  <si>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</si>
  <si>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</si>
  <si>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</si>
  <si>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1402/04/29</t>
  </si>
  <si>
    <t>1402/01/31</t>
  </si>
  <si>
    <t>1402/04/12</t>
  </si>
  <si>
    <t>1402/03/20</t>
  </si>
  <si>
    <t>1402/04/10</t>
  </si>
  <si>
    <t>1402/04/17</t>
  </si>
  <si>
    <t>1402/04/28</t>
  </si>
  <si>
    <t>1402/03/22</t>
  </si>
  <si>
    <t>1402/03/08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</si>
  <si>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</si>
  <si>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</si>
  <si>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</si>
  <si>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</si>
  <si>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</si>
  <si>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</si>
  <si>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</si>
  <si>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</si>
  <si>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</si>
  <si>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پالایش نفت اصفهان</t>
  </si>
  <si>
    <t>تولیدی مخازن گازطبیعی آسیاناما</t>
  </si>
  <si>
    <t>توسعه حمل و نقل ریلی پارسیان</t>
  </si>
  <si>
    <t>س. الماس حکمت ایرانیان</t>
  </si>
  <si>
    <t>پتروشیمی پردیس</t>
  </si>
  <si>
    <t>سرمایه گذاری تامین اجتماعی</t>
  </si>
  <si>
    <t>ملی شیمی کشاورز</t>
  </si>
  <si>
    <t>گواهی اعتبار مولد سپه0208</t>
  </si>
  <si>
    <t>اسنادخزانه-م6بودجه99-020321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</si>
  <si>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</si>
  <si>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</si>
  <si>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</si>
  <si>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</si>
  <si>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</si>
  <si>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</si>
  <si>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</si>
  <si>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</si>
  <si>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</si>
  <si>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</si>
  <si>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</si>
  <si>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</si>
  <si>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</si>
  <si>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</si>
  <si>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</si>
  <si>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1402/05/01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</si>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</sst>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1" fillId="0" borderId="1" xfId="0" applyFont="1" applyBorder="1"/>
    <xf numFmtId="37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12</xdr:col>
          <xdr:colOff>66675</xdr:colOff>
          <xdr:row>35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4A2A92-7342-5473-9C7D-8CF419B91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C79E-6625-436B-AE3E-9B87D5A52CCC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12</xdr:col>
                <xdr:colOff>66675</xdr:colOff>
                <xdr:row>35</xdr:row>
                <xdr:rowOff>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19"/>
  <sheetViews>
    <sheetView rightToLeft="1" topLeftCell="A4" workbookViewId="0">
      <selection activeCell="M25" sqref="M25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0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0" ht="24.75">
      <c r="A6" s="14" t="s">
        <v>88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K6" s="15" t="s">
        <v>87</v>
      </c>
      <c r="L6" s="15" t="s">
        <v>87</v>
      </c>
      <c r="M6" s="15" t="s">
        <v>87</v>
      </c>
      <c r="N6" s="15" t="s">
        <v>87</v>
      </c>
      <c r="O6" s="15" t="s">
        <v>87</v>
      </c>
      <c r="P6" s="15" t="s">
        <v>87</v>
      </c>
      <c r="Q6" s="15" t="s">
        <v>87</v>
      </c>
    </row>
    <row r="7" spans="1:20" ht="24.75">
      <c r="A7" s="15" t="s">
        <v>88</v>
      </c>
      <c r="C7" s="15" t="s">
        <v>133</v>
      </c>
      <c r="E7" s="15" t="s">
        <v>130</v>
      </c>
      <c r="G7" s="15" t="s">
        <v>131</v>
      </c>
      <c r="I7" s="15" t="s">
        <v>134</v>
      </c>
      <c r="K7" s="15" t="s">
        <v>133</v>
      </c>
      <c r="M7" s="15" t="s">
        <v>130</v>
      </c>
      <c r="O7" s="15" t="s">
        <v>131</v>
      </c>
      <c r="Q7" s="15" t="s">
        <v>134</v>
      </c>
    </row>
    <row r="8" spans="1:20">
      <c r="A8" s="1" t="s">
        <v>47</v>
      </c>
      <c r="C8" s="4">
        <v>0</v>
      </c>
      <c r="D8" s="5"/>
      <c r="E8" s="4">
        <v>0</v>
      </c>
      <c r="F8" s="5"/>
      <c r="G8" s="4">
        <v>153953523</v>
      </c>
      <c r="H8" s="5"/>
      <c r="I8" s="4">
        <f>C8+E8+G8</f>
        <v>153953523</v>
      </c>
      <c r="J8" s="5"/>
      <c r="K8" s="4">
        <v>0</v>
      </c>
      <c r="L8" s="5"/>
      <c r="M8" s="4">
        <v>0</v>
      </c>
      <c r="N8" s="5"/>
      <c r="O8" s="4">
        <v>153953523</v>
      </c>
      <c r="P8" s="5"/>
      <c r="Q8" s="4">
        <f>O8+M8+K8</f>
        <v>153953523</v>
      </c>
      <c r="R8" s="5"/>
      <c r="S8" s="5"/>
      <c r="T8" s="5"/>
    </row>
    <row r="9" spans="1:20">
      <c r="A9" s="1" t="s">
        <v>62</v>
      </c>
      <c r="C9" s="4">
        <v>11748375</v>
      </c>
      <c r="D9" s="5"/>
      <c r="E9" s="4">
        <v>0</v>
      </c>
      <c r="F9" s="5"/>
      <c r="G9" s="4">
        <v>34659970</v>
      </c>
      <c r="H9" s="5"/>
      <c r="I9" s="4">
        <f t="shared" ref="I9:I17" si="0">C9+E9+G9</f>
        <v>46408345</v>
      </c>
      <c r="J9" s="5"/>
      <c r="K9" s="4">
        <v>78486435</v>
      </c>
      <c r="L9" s="5"/>
      <c r="M9" s="4">
        <v>0</v>
      </c>
      <c r="N9" s="5"/>
      <c r="O9" s="4">
        <v>34659970</v>
      </c>
      <c r="P9" s="5"/>
      <c r="Q9" s="4">
        <f t="shared" ref="Q9:Q17" si="1">O9+M9+K9</f>
        <v>113146405</v>
      </c>
      <c r="R9" s="5"/>
      <c r="S9" s="5"/>
      <c r="T9" s="5"/>
    </row>
    <row r="10" spans="1:20">
      <c r="A10" s="1" t="s">
        <v>56</v>
      </c>
      <c r="C10" s="4">
        <v>0</v>
      </c>
      <c r="D10" s="5"/>
      <c r="E10" s="4">
        <v>100973365</v>
      </c>
      <c r="F10" s="5"/>
      <c r="G10" s="4">
        <v>0</v>
      </c>
      <c r="H10" s="5"/>
      <c r="I10" s="4">
        <f t="shared" si="0"/>
        <v>100973365</v>
      </c>
      <c r="J10" s="5"/>
      <c r="K10" s="4">
        <v>0</v>
      </c>
      <c r="L10" s="5"/>
      <c r="M10" s="4">
        <v>246199377</v>
      </c>
      <c r="N10" s="5"/>
      <c r="O10" s="4">
        <v>35394486</v>
      </c>
      <c r="P10" s="5"/>
      <c r="Q10" s="4">
        <f t="shared" si="1"/>
        <v>281593863</v>
      </c>
      <c r="R10" s="5"/>
      <c r="S10" s="5"/>
      <c r="T10" s="5"/>
    </row>
    <row r="11" spans="1:20">
      <c r="A11" s="1" t="s">
        <v>53</v>
      </c>
      <c r="C11" s="4">
        <v>0</v>
      </c>
      <c r="D11" s="5"/>
      <c r="E11" s="4">
        <v>41457248</v>
      </c>
      <c r="F11" s="5"/>
      <c r="G11" s="4">
        <v>0</v>
      </c>
      <c r="H11" s="5"/>
      <c r="I11" s="4">
        <f t="shared" si="0"/>
        <v>41457248</v>
      </c>
      <c r="J11" s="5"/>
      <c r="K11" s="4">
        <v>0</v>
      </c>
      <c r="L11" s="5"/>
      <c r="M11" s="4">
        <v>225193745</v>
      </c>
      <c r="N11" s="5"/>
      <c r="O11" s="4">
        <v>24542214</v>
      </c>
      <c r="P11" s="5"/>
      <c r="Q11" s="4">
        <f t="shared" si="1"/>
        <v>249735959</v>
      </c>
      <c r="R11" s="5"/>
      <c r="S11" s="5"/>
      <c r="T11" s="5"/>
    </row>
    <row r="12" spans="1:20">
      <c r="A12" s="1" t="s">
        <v>54</v>
      </c>
      <c r="C12" s="4">
        <v>0</v>
      </c>
      <c r="D12" s="5"/>
      <c r="E12" s="4">
        <v>223433011</v>
      </c>
      <c r="F12" s="5"/>
      <c r="G12" s="4">
        <v>0</v>
      </c>
      <c r="H12" s="5"/>
      <c r="I12" s="4">
        <f t="shared" si="0"/>
        <v>223433011</v>
      </c>
      <c r="J12" s="5"/>
      <c r="K12" s="4">
        <v>0</v>
      </c>
      <c r="L12" s="5"/>
      <c r="M12" s="4">
        <v>550873889</v>
      </c>
      <c r="N12" s="5"/>
      <c r="O12" s="4">
        <v>17275309</v>
      </c>
      <c r="P12" s="5"/>
      <c r="Q12" s="4">
        <f t="shared" si="1"/>
        <v>568149198</v>
      </c>
      <c r="R12" s="5"/>
      <c r="S12" s="5"/>
      <c r="T12" s="5"/>
    </row>
    <row r="13" spans="1:20">
      <c r="A13" s="1" t="s">
        <v>127</v>
      </c>
      <c r="C13" s="4">
        <v>0</v>
      </c>
      <c r="D13" s="5"/>
      <c r="E13" s="4">
        <v>0</v>
      </c>
      <c r="F13" s="5"/>
      <c r="G13" s="4">
        <v>0</v>
      </c>
      <c r="H13" s="5"/>
      <c r="I13" s="4">
        <f t="shared" si="0"/>
        <v>0</v>
      </c>
      <c r="J13" s="5"/>
      <c r="K13" s="4">
        <v>0</v>
      </c>
      <c r="L13" s="5"/>
      <c r="M13" s="4">
        <v>0</v>
      </c>
      <c r="N13" s="5"/>
      <c r="O13" s="4">
        <v>60913725</v>
      </c>
      <c r="P13" s="5"/>
      <c r="Q13" s="4">
        <f t="shared" si="1"/>
        <v>60913725</v>
      </c>
      <c r="R13" s="5"/>
      <c r="S13" s="5"/>
      <c r="T13" s="5"/>
    </row>
    <row r="14" spans="1:20">
      <c r="A14" s="1" t="s">
        <v>93</v>
      </c>
      <c r="C14" s="4">
        <v>0</v>
      </c>
      <c r="D14" s="5"/>
      <c r="E14" s="4">
        <v>0</v>
      </c>
      <c r="F14" s="5"/>
      <c r="G14" s="4">
        <v>0</v>
      </c>
      <c r="H14" s="5"/>
      <c r="I14" s="4">
        <f t="shared" si="0"/>
        <v>0</v>
      </c>
      <c r="J14" s="5"/>
      <c r="K14" s="4">
        <v>437396737</v>
      </c>
      <c r="L14" s="5"/>
      <c r="M14" s="4">
        <v>0</v>
      </c>
      <c r="N14" s="5"/>
      <c r="O14" s="4">
        <v>231794853</v>
      </c>
      <c r="P14" s="5"/>
      <c r="Q14" s="4">
        <f t="shared" si="1"/>
        <v>669191590</v>
      </c>
      <c r="R14" s="5"/>
      <c r="S14" s="5"/>
      <c r="T14" s="5"/>
    </row>
    <row r="15" spans="1:20">
      <c r="A15" s="1" t="s">
        <v>128</v>
      </c>
      <c r="C15" s="4">
        <v>0</v>
      </c>
      <c r="D15" s="5"/>
      <c r="E15" s="4">
        <v>0</v>
      </c>
      <c r="F15" s="5"/>
      <c r="G15" s="4">
        <v>0</v>
      </c>
      <c r="H15" s="5"/>
      <c r="I15" s="4">
        <f t="shared" si="0"/>
        <v>0</v>
      </c>
      <c r="J15" s="5"/>
      <c r="K15" s="4">
        <v>0</v>
      </c>
      <c r="L15" s="5"/>
      <c r="M15" s="4">
        <v>0</v>
      </c>
      <c r="N15" s="5"/>
      <c r="O15" s="4">
        <v>58678522</v>
      </c>
      <c r="P15" s="5"/>
      <c r="Q15" s="4">
        <f t="shared" si="1"/>
        <v>58678522</v>
      </c>
      <c r="R15" s="5"/>
      <c r="S15" s="5"/>
      <c r="T15" s="5"/>
    </row>
    <row r="16" spans="1:20">
      <c r="A16" s="1" t="s">
        <v>59</v>
      </c>
      <c r="C16" s="4">
        <v>43708486</v>
      </c>
      <c r="D16" s="5"/>
      <c r="E16" s="4">
        <v>37269443</v>
      </c>
      <c r="F16" s="5"/>
      <c r="G16" s="4">
        <v>0</v>
      </c>
      <c r="H16" s="5"/>
      <c r="I16" s="4">
        <f t="shared" si="0"/>
        <v>80977929</v>
      </c>
      <c r="J16" s="5"/>
      <c r="K16" s="4">
        <v>171567112</v>
      </c>
      <c r="L16" s="5"/>
      <c r="M16" s="4">
        <v>97452160</v>
      </c>
      <c r="N16" s="5"/>
      <c r="O16" s="4">
        <v>0</v>
      </c>
      <c r="P16" s="5"/>
      <c r="Q16" s="4">
        <f t="shared" si="1"/>
        <v>269019272</v>
      </c>
      <c r="R16" s="5"/>
      <c r="S16" s="5"/>
      <c r="T16" s="5"/>
    </row>
    <row r="17" spans="1:20">
      <c r="A17" s="1" t="s">
        <v>50</v>
      </c>
      <c r="C17" s="4">
        <v>0</v>
      </c>
      <c r="D17" s="5"/>
      <c r="E17" s="4">
        <v>26532680</v>
      </c>
      <c r="F17" s="5"/>
      <c r="G17" s="4">
        <v>0</v>
      </c>
      <c r="H17" s="5"/>
      <c r="I17" s="4">
        <f t="shared" si="0"/>
        <v>26532680</v>
      </c>
      <c r="J17" s="5"/>
      <c r="K17" s="4">
        <v>0</v>
      </c>
      <c r="L17" s="5"/>
      <c r="M17" s="4">
        <v>134887024</v>
      </c>
      <c r="N17" s="5"/>
      <c r="O17" s="4">
        <v>0</v>
      </c>
      <c r="P17" s="5"/>
      <c r="Q17" s="4">
        <f t="shared" si="1"/>
        <v>134887024</v>
      </c>
      <c r="R17" s="5"/>
      <c r="S17" s="5"/>
      <c r="T17" s="5"/>
    </row>
    <row r="18" spans="1:20" ht="24.75" thickBot="1">
      <c r="C18" s="10">
        <f>SUM(C8:C17)</f>
        <v>55456861</v>
      </c>
      <c r="D18" s="5"/>
      <c r="E18" s="10">
        <f>SUM(E8:E17)</f>
        <v>429665747</v>
      </c>
      <c r="F18" s="5"/>
      <c r="G18" s="10">
        <f>SUM(G8:G17)</f>
        <v>188613493</v>
      </c>
      <c r="H18" s="5"/>
      <c r="I18" s="10">
        <f>SUM(I8:I17)</f>
        <v>673736101</v>
      </c>
      <c r="J18" s="5"/>
      <c r="K18" s="10">
        <f>SUM(K8:K17)</f>
        <v>687450284</v>
      </c>
      <c r="L18" s="5"/>
      <c r="M18" s="10">
        <f>SUM(M8:M17)</f>
        <v>1254606195</v>
      </c>
      <c r="N18" s="5"/>
      <c r="O18" s="10">
        <f>SUM(O8:O17)</f>
        <v>617212602</v>
      </c>
      <c r="P18" s="5"/>
      <c r="Q18" s="10">
        <f>SUM(Q8:Q17)</f>
        <v>2559269081</v>
      </c>
      <c r="R18" s="5"/>
      <c r="S18" s="5"/>
      <c r="T18" s="5"/>
    </row>
    <row r="19" spans="1:20" ht="24.75" thickTop="1">
      <c r="C19" s="4"/>
      <c r="D19" s="5"/>
      <c r="E19" s="4"/>
      <c r="F19" s="5"/>
      <c r="G19" s="4"/>
      <c r="H19" s="5"/>
      <c r="I19" s="5"/>
      <c r="J19" s="5"/>
      <c r="K19" s="4"/>
      <c r="L19" s="5"/>
      <c r="M19" s="4"/>
      <c r="N19" s="5"/>
      <c r="O19" s="4"/>
      <c r="P19" s="5"/>
      <c r="Q19" s="5"/>
      <c r="R19" s="5"/>
      <c r="S19" s="5"/>
      <c r="T19" s="5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4" sqref="I14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135</v>
      </c>
      <c r="B6" s="15" t="s">
        <v>135</v>
      </c>
      <c r="C6" s="15" t="s">
        <v>135</v>
      </c>
      <c r="E6" s="15" t="s">
        <v>86</v>
      </c>
      <c r="F6" s="15" t="s">
        <v>86</v>
      </c>
      <c r="G6" s="15" t="s">
        <v>86</v>
      </c>
      <c r="I6" s="15" t="s">
        <v>87</v>
      </c>
      <c r="J6" s="15" t="s">
        <v>87</v>
      </c>
      <c r="K6" s="15" t="s">
        <v>87</v>
      </c>
    </row>
    <row r="7" spans="1:11" ht="24.75">
      <c r="A7" s="15" t="s">
        <v>136</v>
      </c>
      <c r="C7" s="15" t="s">
        <v>68</v>
      </c>
      <c r="E7" s="15" t="s">
        <v>137</v>
      </c>
      <c r="G7" s="15" t="s">
        <v>138</v>
      </c>
      <c r="I7" s="15" t="s">
        <v>137</v>
      </c>
      <c r="K7" s="15" t="s">
        <v>138</v>
      </c>
    </row>
    <row r="8" spans="1:11">
      <c r="A8" s="1" t="s">
        <v>74</v>
      </c>
      <c r="C8" s="1" t="s">
        <v>75</v>
      </c>
      <c r="E8" s="4">
        <v>586455</v>
      </c>
      <c r="F8" s="5"/>
      <c r="G8" s="8">
        <f>E8/$E$11</f>
        <v>0.63036699525656781</v>
      </c>
      <c r="H8" s="5"/>
      <c r="I8" s="4">
        <v>2115483</v>
      </c>
      <c r="J8" s="5"/>
      <c r="K8" s="8">
        <f>I8/$I$11</f>
        <v>0.33176745572699845</v>
      </c>
    </row>
    <row r="9" spans="1:11">
      <c r="A9" s="1" t="s">
        <v>78</v>
      </c>
      <c r="C9" s="1" t="s">
        <v>79</v>
      </c>
      <c r="E9" s="4">
        <v>44526</v>
      </c>
      <c r="F9" s="5"/>
      <c r="G9" s="8">
        <f t="shared" ref="G9:G10" si="0">E9/$E$11</f>
        <v>4.7859973622518245E-2</v>
      </c>
      <c r="H9" s="5"/>
      <c r="I9" s="4">
        <v>218132</v>
      </c>
      <c r="J9" s="5"/>
      <c r="K9" s="8">
        <f t="shared" ref="K9:K10" si="1">I9/$I$11</f>
        <v>3.4209255594415851E-2</v>
      </c>
    </row>
    <row r="10" spans="1:11">
      <c r="A10" s="1" t="s">
        <v>81</v>
      </c>
      <c r="C10" s="1" t="s">
        <v>82</v>
      </c>
      <c r="E10" s="4">
        <v>299358</v>
      </c>
      <c r="F10" s="5"/>
      <c r="G10" s="8">
        <f t="shared" si="0"/>
        <v>0.32177303112091399</v>
      </c>
      <c r="H10" s="5"/>
      <c r="I10" s="4">
        <v>4042788</v>
      </c>
      <c r="J10" s="5"/>
      <c r="K10" s="8">
        <f t="shared" si="1"/>
        <v>0.63402328867858571</v>
      </c>
    </row>
    <row r="11" spans="1:11" ht="24.75" thickBot="1">
      <c r="E11" s="10">
        <f>SUM(E8:E10)</f>
        <v>930339</v>
      </c>
      <c r="F11" s="5"/>
      <c r="G11" s="9">
        <f>SUM(G8:G10)</f>
        <v>1</v>
      </c>
      <c r="H11" s="5"/>
      <c r="I11" s="10">
        <f>SUM(I8:I10)</f>
        <v>6376403</v>
      </c>
      <c r="J11" s="5"/>
      <c r="K11" s="9">
        <f>SUM(K8:K10)</f>
        <v>1</v>
      </c>
    </row>
    <row r="12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0"/>
  <sheetViews>
    <sheetView rightToLeft="1" workbookViewId="0">
      <selection activeCell="E12" sqref="E12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7" ht="24.75">
      <c r="A2" s="14" t="s">
        <v>0</v>
      </c>
      <c r="B2" s="14"/>
      <c r="C2" s="14"/>
      <c r="D2" s="14"/>
      <c r="E2" s="14"/>
    </row>
    <row r="3" spans="1:7" ht="24.75">
      <c r="A3" s="14" t="s">
        <v>84</v>
      </c>
      <c r="B3" s="14"/>
      <c r="C3" s="14"/>
      <c r="D3" s="14"/>
      <c r="E3" s="14"/>
    </row>
    <row r="4" spans="1:7" ht="24.75">
      <c r="A4" s="14" t="s">
        <v>2</v>
      </c>
      <c r="B4" s="14"/>
      <c r="C4" s="14"/>
      <c r="D4" s="14"/>
      <c r="E4" s="14"/>
    </row>
    <row r="5" spans="1:7">
      <c r="C5" s="14" t="s">
        <v>86</v>
      </c>
      <c r="E5" s="1" t="s">
        <v>146</v>
      </c>
    </row>
    <row r="6" spans="1:7" ht="24.75">
      <c r="A6" s="14" t="s">
        <v>139</v>
      </c>
      <c r="C6" s="15"/>
      <c r="E6" s="3" t="s">
        <v>147</v>
      </c>
    </row>
    <row r="7" spans="1:7" ht="24.75">
      <c r="A7" s="15" t="s">
        <v>139</v>
      </c>
      <c r="C7" s="15" t="s">
        <v>71</v>
      </c>
      <c r="E7" s="15" t="s">
        <v>71</v>
      </c>
    </row>
    <row r="8" spans="1:7">
      <c r="A8" s="1" t="s">
        <v>140</v>
      </c>
      <c r="C8" s="4">
        <v>0</v>
      </c>
      <c r="D8" s="5"/>
      <c r="E8" s="4">
        <v>30465970</v>
      </c>
      <c r="F8" s="5"/>
      <c r="G8" s="5"/>
    </row>
    <row r="9" spans="1:7" ht="24.75" thickBot="1">
      <c r="C9" s="10">
        <f>SUM(C8:C8)</f>
        <v>0</v>
      </c>
      <c r="D9" s="5"/>
      <c r="E9" s="10">
        <f>SUM(E8:E8)</f>
        <v>30465970</v>
      </c>
      <c r="F9" s="5"/>
      <c r="G9" s="5"/>
    </row>
    <row r="10" spans="1:7" ht="24.75" thickTop="1">
      <c r="C10" s="5"/>
      <c r="D10" s="5"/>
      <c r="E10" s="5"/>
      <c r="F10" s="5"/>
      <c r="G10" s="5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19" sqref="G19"/>
    </sheetView>
  </sheetViews>
  <sheetFormatPr defaultRowHeight="24"/>
  <cols>
    <col min="1" max="1" width="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84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88</v>
      </c>
      <c r="C6" s="15" t="s">
        <v>71</v>
      </c>
      <c r="E6" s="15" t="s">
        <v>132</v>
      </c>
      <c r="G6" s="15" t="s">
        <v>13</v>
      </c>
    </row>
    <row r="7" spans="1:7">
      <c r="A7" s="1" t="s">
        <v>141</v>
      </c>
      <c r="C7" s="6">
        <v>-1147028127</v>
      </c>
      <c r="E7" s="8">
        <f>C7/$C$10</f>
        <v>2.4282835771140769</v>
      </c>
      <c r="G7" s="8">
        <v>-2.0067693950645518E-2</v>
      </c>
    </row>
    <row r="8" spans="1:7">
      <c r="A8" s="1" t="s">
        <v>142</v>
      </c>
      <c r="C8" s="6">
        <v>673736101</v>
      </c>
      <c r="E8" s="8">
        <f t="shared" ref="E8:E9" si="0">C8/$C$10</f>
        <v>-1.4263140291477534</v>
      </c>
      <c r="G8" s="8">
        <v>1.1787269692968217E-2</v>
      </c>
    </row>
    <row r="9" spans="1:7">
      <c r="A9" s="1" t="s">
        <v>143</v>
      </c>
      <c r="C9" s="6">
        <v>930339</v>
      </c>
      <c r="E9" s="8">
        <f t="shared" si="0"/>
        <v>-1.9695479663235263E-3</v>
      </c>
      <c r="G9" s="8">
        <v>1.6276635143359132E-5</v>
      </c>
    </row>
    <row r="10" spans="1:7" ht="24.75" thickBot="1">
      <c r="C10" s="7">
        <f>SUM(C7:C9)</f>
        <v>-472361687</v>
      </c>
      <c r="E10" s="11">
        <f>SUM(E7:E9)</f>
        <v>1</v>
      </c>
      <c r="G10" s="11">
        <f>SUM(G7:G9)</f>
        <v>-8.2641476225339423E-3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"/>
  <sheetViews>
    <sheetView rightToLeft="1" tabSelected="1" topLeftCell="A20" workbookViewId="0">
      <selection activeCell="G36" sqref="G36"/>
    </sheetView>
  </sheetViews>
  <sheetFormatPr defaultRowHeight="24"/>
  <cols>
    <col min="1" max="1" width="25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144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6">
        <v>124227</v>
      </c>
      <c r="D9" s="6"/>
      <c r="E9" s="6">
        <v>1013826991</v>
      </c>
      <c r="F9" s="6"/>
      <c r="G9" s="6">
        <v>1220059951.5780001</v>
      </c>
      <c r="H9" s="6"/>
      <c r="I9" s="6">
        <v>0</v>
      </c>
      <c r="J9" s="6"/>
      <c r="K9" s="6">
        <v>0</v>
      </c>
      <c r="L9" s="6"/>
      <c r="M9" s="6">
        <v>-124227</v>
      </c>
      <c r="N9" s="6"/>
      <c r="O9" s="6">
        <v>1177469460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Y9" s="8">
        <v>0</v>
      </c>
    </row>
    <row r="10" spans="1:25">
      <c r="A10" s="1" t="s">
        <v>16</v>
      </c>
      <c r="C10" s="6">
        <v>262926</v>
      </c>
      <c r="D10" s="6"/>
      <c r="E10" s="6">
        <v>1371115670</v>
      </c>
      <c r="F10" s="6"/>
      <c r="G10" s="6">
        <v>1391750468.3475001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262926</v>
      </c>
      <c r="R10" s="6"/>
      <c r="S10" s="6">
        <v>4860</v>
      </c>
      <c r="T10" s="6"/>
      <c r="U10" s="6">
        <v>1371115670</v>
      </c>
      <c r="V10" s="6"/>
      <c r="W10" s="6">
        <v>1270217328.858</v>
      </c>
      <c r="Y10" s="8">
        <v>2.2222935956241637E-2</v>
      </c>
    </row>
    <row r="11" spans="1:25">
      <c r="A11" s="1" t="s">
        <v>17</v>
      </c>
      <c r="C11" s="6">
        <v>56570</v>
      </c>
      <c r="D11" s="6"/>
      <c r="E11" s="6">
        <v>1006161621</v>
      </c>
      <c r="F11" s="6"/>
      <c r="G11" s="6">
        <v>903108540.50999999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56570</v>
      </c>
      <c r="R11" s="6"/>
      <c r="S11" s="6">
        <v>14400</v>
      </c>
      <c r="T11" s="6"/>
      <c r="U11" s="6">
        <v>1006161621</v>
      </c>
      <c r="V11" s="6"/>
      <c r="W11" s="6">
        <v>809761082.39999998</v>
      </c>
      <c r="Y11" s="8">
        <v>1.4167078550416967E-2</v>
      </c>
    </row>
    <row r="12" spans="1:25">
      <c r="A12" s="1" t="s">
        <v>18</v>
      </c>
      <c r="C12" s="6">
        <v>46018</v>
      </c>
      <c r="D12" s="6"/>
      <c r="E12" s="6">
        <v>2078252970</v>
      </c>
      <c r="F12" s="6"/>
      <c r="G12" s="6">
        <v>1564451397.1800001</v>
      </c>
      <c r="H12" s="6"/>
      <c r="I12" s="6">
        <v>0</v>
      </c>
      <c r="J12" s="6"/>
      <c r="K12" s="6">
        <v>0</v>
      </c>
      <c r="L12" s="6"/>
      <c r="M12" s="6">
        <v>-46018</v>
      </c>
      <c r="N12" s="6"/>
      <c r="O12" s="6">
        <v>1473272404</v>
      </c>
      <c r="P12" s="6"/>
      <c r="Q12" s="6">
        <v>0</v>
      </c>
      <c r="R12" s="6"/>
      <c r="S12" s="6">
        <v>0</v>
      </c>
      <c r="T12" s="6"/>
      <c r="U12" s="6">
        <v>0</v>
      </c>
      <c r="V12" s="6"/>
      <c r="W12" s="6">
        <v>0</v>
      </c>
      <c r="Y12" s="8">
        <v>0</v>
      </c>
    </row>
    <row r="13" spans="1:25">
      <c r="A13" s="1" t="s">
        <v>19</v>
      </c>
      <c r="C13" s="6">
        <v>37896</v>
      </c>
      <c r="D13" s="6"/>
      <c r="E13" s="6">
        <v>1084127477</v>
      </c>
      <c r="F13" s="6"/>
      <c r="G13" s="6">
        <v>1425829136.5799999</v>
      </c>
      <c r="H13" s="6"/>
      <c r="I13" s="6">
        <v>20757</v>
      </c>
      <c r="J13" s="6"/>
      <c r="K13" s="6">
        <v>797792536</v>
      </c>
      <c r="L13" s="6"/>
      <c r="M13" s="6">
        <v>0</v>
      </c>
      <c r="N13" s="6"/>
      <c r="O13" s="6">
        <v>0</v>
      </c>
      <c r="P13" s="6"/>
      <c r="Q13" s="6">
        <v>58653</v>
      </c>
      <c r="R13" s="6"/>
      <c r="S13" s="6">
        <v>39000</v>
      </c>
      <c r="T13" s="6"/>
      <c r="U13" s="6">
        <v>1881920013</v>
      </c>
      <c r="V13" s="6"/>
      <c r="W13" s="6">
        <v>2273856571.3499999</v>
      </c>
      <c r="Y13" s="8">
        <v>3.9781986759873024E-2</v>
      </c>
    </row>
    <row r="14" spans="1:25">
      <c r="A14" s="1" t="s">
        <v>20</v>
      </c>
      <c r="C14" s="6">
        <v>175577</v>
      </c>
      <c r="D14" s="6"/>
      <c r="E14" s="6">
        <v>1287123575</v>
      </c>
      <c r="F14" s="6"/>
      <c r="G14" s="6">
        <v>1134460059.5250001</v>
      </c>
      <c r="H14" s="6"/>
      <c r="I14" s="6">
        <v>155000</v>
      </c>
      <c r="J14" s="6"/>
      <c r="K14" s="6">
        <v>1020846440</v>
      </c>
      <c r="L14" s="6"/>
      <c r="M14" s="6">
        <v>0</v>
      </c>
      <c r="N14" s="6"/>
      <c r="O14" s="6">
        <v>0</v>
      </c>
      <c r="P14" s="6"/>
      <c r="Q14" s="6">
        <v>330577</v>
      </c>
      <c r="R14" s="6"/>
      <c r="S14" s="6">
        <v>6760</v>
      </c>
      <c r="T14" s="6"/>
      <c r="U14" s="6">
        <v>2307970015</v>
      </c>
      <c r="V14" s="6"/>
      <c r="W14" s="6">
        <v>2221404051.9060001</v>
      </c>
      <c r="Y14" s="8">
        <v>3.8864309954601037E-2</v>
      </c>
    </row>
    <row r="15" spans="1:25">
      <c r="A15" s="1" t="s">
        <v>21</v>
      </c>
      <c r="C15" s="6">
        <v>46451</v>
      </c>
      <c r="D15" s="6"/>
      <c r="E15" s="6">
        <v>161835284</v>
      </c>
      <c r="F15" s="6"/>
      <c r="G15" s="6">
        <v>251189914.03200001</v>
      </c>
      <c r="H15" s="6"/>
      <c r="I15" s="6">
        <v>0</v>
      </c>
      <c r="J15" s="6"/>
      <c r="K15" s="6">
        <v>0</v>
      </c>
      <c r="L15" s="6"/>
      <c r="M15" s="6">
        <v>-46451</v>
      </c>
      <c r="N15" s="6"/>
      <c r="O15" s="6">
        <v>0</v>
      </c>
      <c r="P15" s="6"/>
      <c r="Q15" s="6">
        <v>0</v>
      </c>
      <c r="R15" s="6"/>
      <c r="S15" s="6">
        <v>0</v>
      </c>
      <c r="T15" s="6"/>
      <c r="U15" s="6">
        <v>0</v>
      </c>
      <c r="V15" s="6"/>
      <c r="W15" s="6">
        <v>0</v>
      </c>
      <c r="Y15" s="8">
        <v>0</v>
      </c>
    </row>
    <row r="16" spans="1:25">
      <c r="A16" s="1" t="s">
        <v>22</v>
      </c>
      <c r="C16" s="6">
        <v>184405</v>
      </c>
      <c r="D16" s="6"/>
      <c r="E16" s="6">
        <v>1160520449</v>
      </c>
      <c r="F16" s="6"/>
      <c r="G16" s="6">
        <v>1515955425.3675001</v>
      </c>
      <c r="H16" s="6"/>
      <c r="I16" s="6">
        <v>46451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230856</v>
      </c>
      <c r="R16" s="6"/>
      <c r="S16" s="6">
        <v>8680</v>
      </c>
      <c r="T16" s="6"/>
      <c r="U16" s="6">
        <v>1368806733</v>
      </c>
      <c r="V16" s="6"/>
      <c r="W16" s="6">
        <v>1991907291.0239999</v>
      </c>
      <c r="Y16" s="8">
        <v>3.4849176714503556E-2</v>
      </c>
    </row>
    <row r="17" spans="1:25">
      <c r="A17" s="1" t="s">
        <v>23</v>
      </c>
      <c r="C17" s="6">
        <v>70000</v>
      </c>
      <c r="D17" s="6"/>
      <c r="E17" s="6">
        <v>1007180576</v>
      </c>
      <c r="F17" s="6"/>
      <c r="G17" s="6">
        <v>1191269520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70000</v>
      </c>
      <c r="R17" s="6"/>
      <c r="S17" s="6">
        <v>17950</v>
      </c>
      <c r="T17" s="6"/>
      <c r="U17" s="6">
        <v>1007180576</v>
      </c>
      <c r="V17" s="6"/>
      <c r="W17" s="6">
        <v>1249023825</v>
      </c>
      <c r="Y17" s="8">
        <v>2.1852147534272826E-2</v>
      </c>
    </row>
    <row r="18" spans="1:25">
      <c r="A18" s="1" t="s">
        <v>24</v>
      </c>
      <c r="C18" s="6">
        <v>45930</v>
      </c>
      <c r="D18" s="6"/>
      <c r="E18" s="6">
        <v>911438426</v>
      </c>
      <c r="F18" s="6"/>
      <c r="G18" s="6">
        <v>1513976719.1400001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45930</v>
      </c>
      <c r="R18" s="6"/>
      <c r="S18" s="6">
        <v>28760</v>
      </c>
      <c r="T18" s="6"/>
      <c r="U18" s="6">
        <v>911438426</v>
      </c>
      <c r="V18" s="6"/>
      <c r="W18" s="6">
        <v>1313087166.54</v>
      </c>
      <c r="Y18" s="8">
        <v>2.2972960094329947E-2</v>
      </c>
    </row>
    <row r="19" spans="1:25">
      <c r="A19" s="1" t="s">
        <v>25</v>
      </c>
      <c r="C19" s="6">
        <v>39855</v>
      </c>
      <c r="D19" s="6"/>
      <c r="E19" s="6">
        <v>999032166</v>
      </c>
      <c r="F19" s="6"/>
      <c r="G19" s="6">
        <v>1113261943.2750001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39855</v>
      </c>
      <c r="R19" s="6"/>
      <c r="S19" s="6">
        <v>26400</v>
      </c>
      <c r="T19" s="6"/>
      <c r="U19" s="6">
        <v>999032166</v>
      </c>
      <c r="V19" s="6"/>
      <c r="W19" s="6">
        <v>1045911576.6</v>
      </c>
      <c r="Y19" s="8">
        <v>1.8298621389121295E-2</v>
      </c>
    </row>
    <row r="20" spans="1:25">
      <c r="A20" s="1" t="s">
        <v>26</v>
      </c>
      <c r="C20" s="6">
        <v>315618</v>
      </c>
      <c r="D20" s="6"/>
      <c r="E20" s="6">
        <v>1789373903</v>
      </c>
      <c r="F20" s="6"/>
      <c r="G20" s="6">
        <v>1719295599.4920001</v>
      </c>
      <c r="H20" s="6"/>
      <c r="I20" s="6">
        <v>91069</v>
      </c>
      <c r="J20" s="6"/>
      <c r="K20" s="6">
        <v>498609702</v>
      </c>
      <c r="L20" s="6"/>
      <c r="M20" s="6">
        <v>0</v>
      </c>
      <c r="N20" s="6"/>
      <c r="O20" s="6">
        <v>0</v>
      </c>
      <c r="P20" s="6"/>
      <c r="Q20" s="6">
        <v>406687</v>
      </c>
      <c r="R20" s="6"/>
      <c r="S20" s="6">
        <v>5260</v>
      </c>
      <c r="T20" s="6"/>
      <c r="U20" s="6">
        <v>2287983605</v>
      </c>
      <c r="V20" s="6"/>
      <c r="W20" s="6">
        <v>2126445536.961</v>
      </c>
      <c r="Y20" s="8">
        <v>3.7202974568773958E-2</v>
      </c>
    </row>
    <row r="21" spans="1:25">
      <c r="A21" s="1" t="s">
        <v>27</v>
      </c>
      <c r="C21" s="6">
        <v>273326</v>
      </c>
      <c r="D21" s="6"/>
      <c r="E21" s="6">
        <v>1512389703</v>
      </c>
      <c r="F21" s="6"/>
      <c r="G21" s="6">
        <v>1483480418.2379999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273326</v>
      </c>
      <c r="R21" s="6"/>
      <c r="S21" s="6">
        <v>4486</v>
      </c>
      <c r="T21" s="6"/>
      <c r="U21" s="6">
        <v>1512389703</v>
      </c>
      <c r="V21" s="6"/>
      <c r="W21" s="6">
        <v>1218844900.4058001</v>
      </c>
      <c r="Y21" s="8">
        <v>2.1324155754245611E-2</v>
      </c>
    </row>
    <row r="22" spans="1:25">
      <c r="A22" s="1" t="s">
        <v>28</v>
      </c>
      <c r="C22" s="6">
        <v>51000</v>
      </c>
      <c r="D22" s="6"/>
      <c r="E22" s="6">
        <v>918851901</v>
      </c>
      <c r="F22" s="6"/>
      <c r="G22" s="6">
        <v>933830451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51000</v>
      </c>
      <c r="R22" s="6"/>
      <c r="S22" s="6">
        <v>18030</v>
      </c>
      <c r="T22" s="6"/>
      <c r="U22" s="6">
        <v>918851901</v>
      </c>
      <c r="V22" s="6"/>
      <c r="W22" s="6">
        <v>914058796.5</v>
      </c>
      <c r="Y22" s="8">
        <v>1.5991806782483003E-2</v>
      </c>
    </row>
    <row r="23" spans="1:25">
      <c r="A23" s="1" t="s">
        <v>29</v>
      </c>
      <c r="C23" s="6">
        <v>31273</v>
      </c>
      <c r="D23" s="6"/>
      <c r="E23" s="6">
        <v>520229198</v>
      </c>
      <c r="F23" s="6"/>
      <c r="G23" s="6">
        <v>662151516.34500003</v>
      </c>
      <c r="H23" s="6"/>
      <c r="I23" s="6">
        <v>0</v>
      </c>
      <c r="J23" s="6"/>
      <c r="K23" s="6">
        <v>0</v>
      </c>
      <c r="L23" s="6"/>
      <c r="M23" s="6">
        <v>-31273</v>
      </c>
      <c r="N23" s="6"/>
      <c r="O23" s="6">
        <v>635998068</v>
      </c>
      <c r="P23" s="6"/>
      <c r="Q23" s="6">
        <v>0</v>
      </c>
      <c r="R23" s="6"/>
      <c r="S23" s="6">
        <v>0</v>
      </c>
      <c r="T23" s="6"/>
      <c r="U23" s="6">
        <v>0</v>
      </c>
      <c r="V23" s="6"/>
      <c r="W23" s="6">
        <v>0</v>
      </c>
      <c r="Y23" s="8">
        <v>0</v>
      </c>
    </row>
    <row r="24" spans="1:25">
      <c r="A24" s="1" t="s">
        <v>30</v>
      </c>
      <c r="C24" s="6">
        <v>82206</v>
      </c>
      <c r="D24" s="6"/>
      <c r="E24" s="6">
        <v>3127362064</v>
      </c>
      <c r="F24" s="6"/>
      <c r="G24" s="6">
        <v>2301147180.2880001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82206</v>
      </c>
      <c r="R24" s="6"/>
      <c r="S24" s="6">
        <v>31780</v>
      </c>
      <c r="T24" s="6"/>
      <c r="U24" s="6">
        <v>3127362064</v>
      </c>
      <c r="V24" s="6"/>
      <c r="W24" s="6">
        <v>2596962265.2540002</v>
      </c>
      <c r="Y24" s="8">
        <v>4.5434843936039228E-2</v>
      </c>
    </row>
    <row r="25" spans="1:25">
      <c r="A25" s="1" t="s">
        <v>31</v>
      </c>
      <c r="C25" s="6">
        <v>30727</v>
      </c>
      <c r="D25" s="6"/>
      <c r="E25" s="6">
        <v>1276353857</v>
      </c>
      <c r="F25" s="6"/>
      <c r="G25" s="6">
        <v>889140915.32850003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30727</v>
      </c>
      <c r="R25" s="6"/>
      <c r="S25" s="6">
        <v>25040</v>
      </c>
      <c r="T25" s="6"/>
      <c r="U25" s="6">
        <v>1276353857</v>
      </c>
      <c r="V25" s="6"/>
      <c r="W25" s="6">
        <v>764826125.72399998</v>
      </c>
      <c r="Y25" s="8">
        <v>1.3380924368986432E-2</v>
      </c>
    </row>
    <row r="26" spans="1:25">
      <c r="A26" s="1" t="s">
        <v>32</v>
      </c>
      <c r="C26" s="6">
        <v>24524</v>
      </c>
      <c r="D26" s="6"/>
      <c r="E26" s="6">
        <v>1517586769</v>
      </c>
      <c r="F26" s="6"/>
      <c r="G26" s="6">
        <v>1885644658.1700001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24524</v>
      </c>
      <c r="R26" s="6"/>
      <c r="S26" s="6">
        <v>71650</v>
      </c>
      <c r="T26" s="6"/>
      <c r="U26" s="6">
        <v>1517586769</v>
      </c>
      <c r="V26" s="6"/>
      <c r="W26" s="6">
        <v>1746689589.6300001</v>
      </c>
      <c r="Y26" s="8">
        <v>3.0558999632511592E-2</v>
      </c>
    </row>
    <row r="27" spans="1:25">
      <c r="A27" s="1" t="s">
        <v>33</v>
      </c>
      <c r="C27" s="6">
        <v>29175</v>
      </c>
      <c r="D27" s="6"/>
      <c r="E27" s="6">
        <v>2705518126</v>
      </c>
      <c r="F27" s="6"/>
      <c r="G27" s="6">
        <v>2320112700</v>
      </c>
      <c r="H27" s="6"/>
      <c r="I27" s="6">
        <v>0</v>
      </c>
      <c r="J27" s="6"/>
      <c r="K27" s="6">
        <v>0</v>
      </c>
      <c r="L27" s="6"/>
      <c r="M27" s="6">
        <v>-11129</v>
      </c>
      <c r="N27" s="6"/>
      <c r="O27" s="6">
        <v>898391546</v>
      </c>
      <c r="P27" s="6"/>
      <c r="Q27" s="6">
        <v>18046</v>
      </c>
      <c r="R27" s="6"/>
      <c r="S27" s="6">
        <v>80000</v>
      </c>
      <c r="T27" s="6"/>
      <c r="U27" s="6">
        <v>1673480039</v>
      </c>
      <c r="V27" s="6"/>
      <c r="W27" s="6">
        <v>1435090104</v>
      </c>
      <c r="Y27" s="8">
        <v>2.5107447952470351E-2</v>
      </c>
    </row>
    <row r="28" spans="1:25">
      <c r="A28" s="1" t="s">
        <v>34</v>
      </c>
      <c r="C28" s="6">
        <v>436242</v>
      </c>
      <c r="D28" s="6"/>
      <c r="E28" s="6">
        <v>2138166632</v>
      </c>
      <c r="F28" s="6"/>
      <c r="G28" s="6">
        <v>2133973738.0520999</v>
      </c>
      <c r="H28" s="6"/>
      <c r="I28" s="6">
        <v>0</v>
      </c>
      <c r="J28" s="6"/>
      <c r="K28" s="6">
        <v>0</v>
      </c>
      <c r="L28" s="6"/>
      <c r="M28" s="6">
        <v>-104137</v>
      </c>
      <c r="N28" s="6"/>
      <c r="O28" s="6">
        <v>501438219</v>
      </c>
      <c r="P28" s="6"/>
      <c r="Q28" s="6">
        <v>332105</v>
      </c>
      <c r="R28" s="6"/>
      <c r="S28" s="6">
        <v>4653</v>
      </c>
      <c r="T28" s="6"/>
      <c r="U28" s="6">
        <v>1627756680</v>
      </c>
      <c r="V28" s="6"/>
      <c r="W28" s="6">
        <v>1536090121.8382499</v>
      </c>
      <c r="Y28" s="8">
        <v>2.687448173244298E-2</v>
      </c>
    </row>
    <row r="29" spans="1:25">
      <c r="A29" s="1" t="s">
        <v>35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62574</v>
      </c>
      <c r="J29" s="6"/>
      <c r="K29" s="6">
        <v>1969621201</v>
      </c>
      <c r="L29" s="6"/>
      <c r="M29" s="6">
        <v>0</v>
      </c>
      <c r="N29" s="6"/>
      <c r="O29" s="6">
        <v>0</v>
      </c>
      <c r="P29" s="6"/>
      <c r="Q29" s="6">
        <v>62574</v>
      </c>
      <c r="R29" s="6"/>
      <c r="S29" s="6">
        <v>27750</v>
      </c>
      <c r="T29" s="6"/>
      <c r="U29" s="6">
        <v>1969621201</v>
      </c>
      <c r="V29" s="6"/>
      <c r="W29" s="6">
        <v>1726096750.425</v>
      </c>
      <c r="Y29" s="8">
        <v>3.0198720067422254E-2</v>
      </c>
    </row>
    <row r="30" spans="1:25">
      <c r="A30" s="1" t="s">
        <v>36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248939</v>
      </c>
      <c r="J30" s="6"/>
      <c r="K30" s="6">
        <v>797826438</v>
      </c>
      <c r="L30" s="6"/>
      <c r="M30" s="6">
        <v>0</v>
      </c>
      <c r="N30" s="6"/>
      <c r="O30" s="6">
        <v>0</v>
      </c>
      <c r="P30" s="6"/>
      <c r="Q30" s="6">
        <v>248939</v>
      </c>
      <c r="R30" s="6"/>
      <c r="S30" s="6">
        <v>2949</v>
      </c>
      <c r="T30" s="6"/>
      <c r="U30" s="6">
        <v>797826438</v>
      </c>
      <c r="V30" s="6"/>
      <c r="W30" s="6">
        <v>729753090.38954997</v>
      </c>
      <c r="Y30" s="8">
        <v>1.2767308257537826E-2</v>
      </c>
    </row>
    <row r="31" spans="1:25">
      <c r="A31" s="1" t="s">
        <v>37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73230</v>
      </c>
      <c r="J31" s="6"/>
      <c r="K31" s="6">
        <v>1994437402</v>
      </c>
      <c r="L31" s="6"/>
      <c r="M31" s="6">
        <v>0</v>
      </c>
      <c r="N31" s="6"/>
      <c r="O31" s="6">
        <v>0</v>
      </c>
      <c r="P31" s="6"/>
      <c r="Q31" s="6">
        <v>73230</v>
      </c>
      <c r="R31" s="6"/>
      <c r="S31" s="6">
        <v>26820</v>
      </c>
      <c r="T31" s="6"/>
      <c r="U31" s="6">
        <v>1994437402</v>
      </c>
      <c r="V31" s="6"/>
      <c r="W31" s="6">
        <v>1952342629.8299999</v>
      </c>
      <c r="Y31" s="8">
        <v>3.4156977897915886E-2</v>
      </c>
    </row>
    <row r="32" spans="1:25" ht="24.75" thickBot="1">
      <c r="C32" s="6"/>
      <c r="D32" s="6"/>
      <c r="E32" s="7">
        <f>SUM(E9:E31)</f>
        <v>27586447358</v>
      </c>
      <c r="F32" s="6"/>
      <c r="G32" s="7">
        <f>SUM(G9:G31)</f>
        <v>27554090252.448601</v>
      </c>
      <c r="H32" s="6"/>
      <c r="I32" s="6"/>
      <c r="J32" s="6"/>
      <c r="K32" s="7">
        <f>SUM(K9:K31)</f>
        <v>7079133719</v>
      </c>
      <c r="L32" s="6"/>
      <c r="M32" s="6"/>
      <c r="N32" s="6"/>
      <c r="O32" s="7">
        <f>SUM(O9:O31)</f>
        <v>4686569697</v>
      </c>
      <c r="P32" s="6"/>
      <c r="Q32" s="6"/>
      <c r="R32" s="6"/>
      <c r="S32" s="6"/>
      <c r="T32" s="6"/>
      <c r="U32" s="7">
        <f>SUM(SUM(U9:U31))</f>
        <v>29557274879</v>
      </c>
      <c r="V32" s="6"/>
      <c r="W32" s="7">
        <f>SUM(W9:W31)</f>
        <v>28922368804.635597</v>
      </c>
      <c r="Y32" s="9">
        <f>SUM(Y9:Y31)</f>
        <v>0.50600785790418934</v>
      </c>
    </row>
    <row r="33" spans="25:25" ht="24.75" thickTop="1"/>
    <row r="35" spans="25:25">
      <c r="Y35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7"/>
  <sheetViews>
    <sheetView rightToLeft="1" topLeftCell="H1" workbookViewId="0">
      <selection activeCell="AK11" sqref="AK11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39</v>
      </c>
      <c r="B6" s="15" t="s">
        <v>39</v>
      </c>
      <c r="C6" s="15" t="s">
        <v>39</v>
      </c>
      <c r="D6" s="15" t="s">
        <v>39</v>
      </c>
      <c r="E6" s="15" t="s">
        <v>39</v>
      </c>
      <c r="F6" s="15" t="s">
        <v>39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39</v>
      </c>
      <c r="L6" s="15" t="s">
        <v>39</v>
      </c>
      <c r="M6" s="15" t="s">
        <v>39</v>
      </c>
      <c r="O6" s="15" t="s">
        <v>144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40</v>
      </c>
      <c r="C7" s="14" t="s">
        <v>41</v>
      </c>
      <c r="E7" s="14" t="s">
        <v>42</v>
      </c>
      <c r="G7" s="14" t="s">
        <v>43</v>
      </c>
      <c r="I7" s="14" t="s">
        <v>44</v>
      </c>
      <c r="K7" s="14" t="s">
        <v>45</v>
      </c>
      <c r="M7" s="14" t="s">
        <v>38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46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40</v>
      </c>
      <c r="C8" s="15" t="s">
        <v>41</v>
      </c>
      <c r="E8" s="15" t="s">
        <v>42</v>
      </c>
      <c r="G8" s="15" t="s">
        <v>43</v>
      </c>
      <c r="I8" s="15" t="s">
        <v>44</v>
      </c>
      <c r="K8" s="15" t="s">
        <v>45</v>
      </c>
      <c r="M8" s="15" t="s">
        <v>38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46</v>
      </c>
      <c r="AG8" s="15" t="s">
        <v>8</v>
      </c>
      <c r="AI8" s="15" t="s">
        <v>9</v>
      </c>
      <c r="AK8" s="15" t="s">
        <v>13</v>
      </c>
    </row>
    <row r="9" spans="1:37">
      <c r="A9" s="1" t="s">
        <v>47</v>
      </c>
      <c r="C9" s="5" t="s">
        <v>48</v>
      </c>
      <c r="D9" s="5"/>
      <c r="E9" s="5" t="s">
        <v>48</v>
      </c>
      <c r="F9" s="5"/>
      <c r="G9" s="5" t="s">
        <v>49</v>
      </c>
      <c r="H9" s="5"/>
      <c r="I9" s="5" t="s">
        <v>6</v>
      </c>
      <c r="J9" s="5"/>
      <c r="K9" s="4">
        <v>0</v>
      </c>
      <c r="L9" s="5"/>
      <c r="M9" s="4">
        <v>0</v>
      </c>
      <c r="N9" s="5"/>
      <c r="O9" s="4">
        <v>3153</v>
      </c>
      <c r="P9" s="5"/>
      <c r="Q9" s="4">
        <v>2999046477</v>
      </c>
      <c r="R9" s="5"/>
      <c r="S9" s="4">
        <v>3085713674</v>
      </c>
      <c r="T9" s="5"/>
      <c r="U9" s="4">
        <v>0</v>
      </c>
      <c r="V9" s="5"/>
      <c r="W9" s="4">
        <v>0</v>
      </c>
      <c r="X9" s="5"/>
      <c r="Y9" s="4">
        <v>3153</v>
      </c>
      <c r="Z9" s="5"/>
      <c r="AA9" s="4">
        <v>3153000000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8">
        <v>0</v>
      </c>
    </row>
    <row r="10" spans="1:37">
      <c r="A10" s="1" t="s">
        <v>50</v>
      </c>
      <c r="C10" s="5" t="s">
        <v>48</v>
      </c>
      <c r="D10" s="5"/>
      <c r="E10" s="5" t="s">
        <v>48</v>
      </c>
      <c r="F10" s="5"/>
      <c r="G10" s="5" t="s">
        <v>51</v>
      </c>
      <c r="H10" s="5"/>
      <c r="I10" s="5" t="s">
        <v>52</v>
      </c>
      <c r="J10" s="5"/>
      <c r="K10" s="4">
        <v>0</v>
      </c>
      <c r="L10" s="5"/>
      <c r="M10" s="4">
        <v>0</v>
      </c>
      <c r="N10" s="5"/>
      <c r="O10" s="4">
        <v>1197</v>
      </c>
      <c r="P10" s="5"/>
      <c r="Q10" s="4">
        <v>1001471982</v>
      </c>
      <c r="R10" s="5"/>
      <c r="S10" s="4">
        <v>1147631164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1197</v>
      </c>
      <c r="AD10" s="5"/>
      <c r="AE10" s="4">
        <v>981100</v>
      </c>
      <c r="AF10" s="5"/>
      <c r="AG10" s="4">
        <v>1001471982</v>
      </c>
      <c r="AH10" s="5"/>
      <c r="AI10" s="4">
        <v>1174163844</v>
      </c>
      <c r="AJ10" s="5"/>
      <c r="AK10" s="8">
        <v>2.0542443654745259E-2</v>
      </c>
    </row>
    <row r="11" spans="1:37">
      <c r="A11" s="1" t="s">
        <v>53</v>
      </c>
      <c r="C11" s="5" t="s">
        <v>48</v>
      </c>
      <c r="D11" s="5"/>
      <c r="E11" s="5" t="s">
        <v>48</v>
      </c>
      <c r="F11" s="5"/>
      <c r="G11" s="5" t="s">
        <v>49</v>
      </c>
      <c r="H11" s="5"/>
      <c r="I11" s="5" t="s">
        <v>52</v>
      </c>
      <c r="J11" s="5"/>
      <c r="K11" s="4">
        <v>0</v>
      </c>
      <c r="L11" s="5"/>
      <c r="M11" s="4">
        <v>0</v>
      </c>
      <c r="N11" s="5"/>
      <c r="O11" s="4">
        <v>1837</v>
      </c>
      <c r="P11" s="5"/>
      <c r="Q11" s="4">
        <v>1543359683</v>
      </c>
      <c r="R11" s="5"/>
      <c r="S11" s="4">
        <v>1757098954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1837</v>
      </c>
      <c r="AD11" s="5"/>
      <c r="AE11" s="4">
        <v>979250</v>
      </c>
      <c r="AF11" s="5"/>
      <c r="AG11" s="4">
        <v>1543359683</v>
      </c>
      <c r="AH11" s="5"/>
      <c r="AI11" s="4">
        <v>1798556202</v>
      </c>
      <c r="AJ11" s="5"/>
      <c r="AK11" s="8">
        <v>3.1466425770369434E-2</v>
      </c>
    </row>
    <row r="12" spans="1:37">
      <c r="A12" s="1" t="s">
        <v>54</v>
      </c>
      <c r="C12" s="5" t="s">
        <v>48</v>
      </c>
      <c r="D12" s="5"/>
      <c r="E12" s="5" t="s">
        <v>48</v>
      </c>
      <c r="F12" s="5"/>
      <c r="G12" s="5" t="s">
        <v>49</v>
      </c>
      <c r="H12" s="5"/>
      <c r="I12" s="5" t="s">
        <v>55</v>
      </c>
      <c r="J12" s="5"/>
      <c r="K12" s="4">
        <v>0</v>
      </c>
      <c r="L12" s="5"/>
      <c r="M12" s="4">
        <v>0</v>
      </c>
      <c r="N12" s="5"/>
      <c r="O12" s="4">
        <v>11039</v>
      </c>
      <c r="P12" s="5"/>
      <c r="Q12" s="4">
        <v>9973410047</v>
      </c>
      <c r="R12" s="5"/>
      <c r="S12" s="4">
        <v>10364029193</v>
      </c>
      <c r="T12" s="5"/>
      <c r="U12" s="4">
        <v>0</v>
      </c>
      <c r="V12" s="5"/>
      <c r="W12" s="4">
        <v>0</v>
      </c>
      <c r="X12" s="5"/>
      <c r="Y12" s="4">
        <v>0</v>
      </c>
      <c r="Z12" s="5"/>
      <c r="AA12" s="4">
        <v>0</v>
      </c>
      <c r="AB12" s="5"/>
      <c r="AC12" s="4">
        <v>11039</v>
      </c>
      <c r="AD12" s="5"/>
      <c r="AE12" s="4">
        <v>959270</v>
      </c>
      <c r="AF12" s="5"/>
      <c r="AG12" s="4">
        <v>9973410047</v>
      </c>
      <c r="AH12" s="5"/>
      <c r="AI12" s="4">
        <v>10587462204</v>
      </c>
      <c r="AJ12" s="5"/>
      <c r="AK12" s="8">
        <v>0.18523168370735069</v>
      </c>
    </row>
    <row r="13" spans="1:37">
      <c r="A13" s="1" t="s">
        <v>56</v>
      </c>
      <c r="C13" s="5" t="s">
        <v>48</v>
      </c>
      <c r="D13" s="5"/>
      <c r="E13" s="5" t="s">
        <v>48</v>
      </c>
      <c r="F13" s="5"/>
      <c r="G13" s="5" t="s">
        <v>57</v>
      </c>
      <c r="H13" s="5"/>
      <c r="I13" s="5" t="s">
        <v>58</v>
      </c>
      <c r="J13" s="5"/>
      <c r="K13" s="4">
        <v>0</v>
      </c>
      <c r="L13" s="5"/>
      <c r="M13" s="4">
        <v>0</v>
      </c>
      <c r="N13" s="5"/>
      <c r="O13" s="4">
        <v>4953</v>
      </c>
      <c r="P13" s="5"/>
      <c r="Q13" s="4">
        <v>4374694317</v>
      </c>
      <c r="R13" s="5"/>
      <c r="S13" s="4">
        <v>4556231213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4953</v>
      </c>
      <c r="AD13" s="5"/>
      <c r="AE13" s="4">
        <v>940450</v>
      </c>
      <c r="AF13" s="5"/>
      <c r="AG13" s="4">
        <v>4374694317</v>
      </c>
      <c r="AH13" s="5"/>
      <c r="AI13" s="4">
        <v>4657204578</v>
      </c>
      <c r="AJ13" s="5"/>
      <c r="AK13" s="8">
        <v>8.1479567882339496E-2</v>
      </c>
    </row>
    <row r="14" spans="1:37">
      <c r="A14" s="1" t="s">
        <v>59</v>
      </c>
      <c r="C14" s="5" t="s">
        <v>48</v>
      </c>
      <c r="D14" s="5"/>
      <c r="E14" s="5" t="s">
        <v>48</v>
      </c>
      <c r="F14" s="5"/>
      <c r="G14" s="5" t="s">
        <v>60</v>
      </c>
      <c r="H14" s="5"/>
      <c r="I14" s="5" t="s">
        <v>61</v>
      </c>
      <c r="J14" s="5"/>
      <c r="K14" s="4">
        <v>15</v>
      </c>
      <c r="L14" s="5"/>
      <c r="M14" s="4">
        <v>15</v>
      </c>
      <c r="N14" s="5"/>
      <c r="O14" s="4">
        <v>3510</v>
      </c>
      <c r="P14" s="5"/>
      <c r="Q14" s="4">
        <v>3300068227</v>
      </c>
      <c r="R14" s="5"/>
      <c r="S14" s="4">
        <v>3360250944</v>
      </c>
      <c r="T14" s="5"/>
      <c r="U14" s="4">
        <v>0</v>
      </c>
      <c r="V14" s="5"/>
      <c r="W14" s="4">
        <v>0</v>
      </c>
      <c r="X14" s="5"/>
      <c r="Y14" s="4">
        <v>0</v>
      </c>
      <c r="Z14" s="5"/>
      <c r="AA14" s="4">
        <v>0</v>
      </c>
      <c r="AB14" s="5"/>
      <c r="AC14" s="4">
        <v>3510</v>
      </c>
      <c r="AD14" s="5"/>
      <c r="AE14" s="4">
        <v>968130</v>
      </c>
      <c r="AF14" s="5"/>
      <c r="AG14" s="4">
        <v>3300068227</v>
      </c>
      <c r="AH14" s="5"/>
      <c r="AI14" s="4">
        <v>3397520387</v>
      </c>
      <c r="AJ14" s="5"/>
      <c r="AK14" s="8">
        <v>5.9440913184681414E-2</v>
      </c>
    </row>
    <row r="15" spans="1:37">
      <c r="A15" s="1" t="s">
        <v>62</v>
      </c>
      <c r="C15" s="5" t="s">
        <v>48</v>
      </c>
      <c r="D15" s="5"/>
      <c r="E15" s="5" t="s">
        <v>48</v>
      </c>
      <c r="F15" s="5"/>
      <c r="G15" s="5" t="s">
        <v>63</v>
      </c>
      <c r="H15" s="5"/>
      <c r="I15" s="5" t="s">
        <v>64</v>
      </c>
      <c r="J15" s="5"/>
      <c r="K15" s="4">
        <v>16</v>
      </c>
      <c r="L15" s="5"/>
      <c r="M15" s="4">
        <v>16</v>
      </c>
      <c r="N15" s="5"/>
      <c r="O15" s="4">
        <v>1900</v>
      </c>
      <c r="P15" s="5"/>
      <c r="Q15" s="4">
        <v>1865340030</v>
      </c>
      <c r="R15" s="5"/>
      <c r="S15" s="4">
        <v>1891962019</v>
      </c>
      <c r="T15" s="5"/>
      <c r="U15" s="4">
        <v>0</v>
      </c>
      <c r="V15" s="5"/>
      <c r="W15" s="4">
        <v>0</v>
      </c>
      <c r="X15" s="5"/>
      <c r="Y15" s="4">
        <v>1900</v>
      </c>
      <c r="Z15" s="5"/>
      <c r="AA15" s="4">
        <v>1900000000</v>
      </c>
      <c r="AB15" s="5"/>
      <c r="AC15" s="4">
        <v>0</v>
      </c>
      <c r="AD15" s="5"/>
      <c r="AE15" s="4">
        <v>0</v>
      </c>
      <c r="AF15" s="5"/>
      <c r="AG15" s="4">
        <v>0</v>
      </c>
      <c r="AH15" s="5"/>
      <c r="AI15" s="4">
        <v>0</v>
      </c>
      <c r="AJ15" s="5"/>
      <c r="AK15" s="8">
        <v>0</v>
      </c>
    </row>
    <row r="16" spans="1:37" ht="24.75" thickBo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0">
        <f>SUM(Q9:Q15)</f>
        <v>25057390763</v>
      </c>
      <c r="R16" s="5"/>
      <c r="S16" s="10">
        <f>SUM(S9:S15)</f>
        <v>26162917161</v>
      </c>
      <c r="T16" s="5"/>
      <c r="U16" s="5"/>
      <c r="V16" s="5"/>
      <c r="W16" s="10">
        <f>SUM(W9:W15)</f>
        <v>0</v>
      </c>
      <c r="X16" s="5"/>
      <c r="Y16" s="5"/>
      <c r="Z16" s="5"/>
      <c r="AA16" s="10">
        <f>SUM(AA9:AA15)</f>
        <v>5053000000</v>
      </c>
      <c r="AB16" s="5"/>
      <c r="AC16" s="5"/>
      <c r="AD16" s="5"/>
      <c r="AE16" s="5"/>
      <c r="AF16" s="5"/>
      <c r="AG16" s="10">
        <f>SUM(AG9:AG15)</f>
        <v>20193004256</v>
      </c>
      <c r="AH16" s="5"/>
      <c r="AI16" s="10">
        <f>SUM(AI9:AI15)</f>
        <v>21614907215</v>
      </c>
      <c r="AJ16" s="5"/>
      <c r="AK16" s="11">
        <f>SUM(AK9:AK15)</f>
        <v>0.37816103419948632</v>
      </c>
    </row>
    <row r="17" spans="3:37" ht="24.75" thickTop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9" sqref="S9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66</v>
      </c>
      <c r="C6" s="15" t="s">
        <v>67</v>
      </c>
      <c r="D6" s="15" t="s">
        <v>67</v>
      </c>
      <c r="E6" s="15" t="s">
        <v>67</v>
      </c>
      <c r="F6" s="15" t="s">
        <v>67</v>
      </c>
      <c r="G6" s="15" t="s">
        <v>67</v>
      </c>
      <c r="H6" s="15" t="s">
        <v>67</v>
      </c>
      <c r="I6" s="15" t="s">
        <v>67</v>
      </c>
      <c r="K6" s="15" t="s">
        <v>144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66</v>
      </c>
      <c r="C7" s="15" t="s">
        <v>68</v>
      </c>
      <c r="E7" s="15" t="s">
        <v>69</v>
      </c>
      <c r="G7" s="15" t="s">
        <v>70</v>
      </c>
      <c r="I7" s="15" t="s">
        <v>45</v>
      </c>
      <c r="K7" s="15" t="s">
        <v>71</v>
      </c>
      <c r="M7" s="15" t="s">
        <v>72</v>
      </c>
      <c r="O7" s="15" t="s">
        <v>73</v>
      </c>
      <c r="Q7" s="15" t="s">
        <v>71</v>
      </c>
      <c r="S7" s="15" t="s">
        <v>65</v>
      </c>
    </row>
    <row r="8" spans="1:19">
      <c r="A8" s="1" t="s">
        <v>74</v>
      </c>
      <c r="C8" s="5" t="s">
        <v>75</v>
      </c>
      <c r="D8" s="5"/>
      <c r="E8" s="5" t="s">
        <v>76</v>
      </c>
      <c r="F8" s="5"/>
      <c r="G8" s="5" t="s">
        <v>77</v>
      </c>
      <c r="H8" s="5"/>
      <c r="I8" s="4">
        <v>5</v>
      </c>
      <c r="J8" s="5"/>
      <c r="K8" s="4">
        <v>138684667</v>
      </c>
      <c r="L8" s="5"/>
      <c r="M8" s="4">
        <v>586455</v>
      </c>
      <c r="N8" s="5"/>
      <c r="O8" s="4">
        <v>0</v>
      </c>
      <c r="P8" s="5"/>
      <c r="Q8" s="4">
        <v>139271122</v>
      </c>
      <c r="R8" s="5"/>
      <c r="S8" s="8">
        <v>2.436601323603823E-3</v>
      </c>
    </row>
    <row r="9" spans="1:19">
      <c r="A9" s="1" t="s">
        <v>78</v>
      </c>
      <c r="C9" s="5" t="s">
        <v>79</v>
      </c>
      <c r="D9" s="5"/>
      <c r="E9" s="5" t="s">
        <v>76</v>
      </c>
      <c r="F9" s="5"/>
      <c r="G9" s="5" t="s">
        <v>80</v>
      </c>
      <c r="H9" s="5"/>
      <c r="I9" s="4">
        <v>5</v>
      </c>
      <c r="J9" s="5"/>
      <c r="K9" s="4">
        <v>10529602</v>
      </c>
      <c r="L9" s="5"/>
      <c r="M9" s="4">
        <v>44526</v>
      </c>
      <c r="N9" s="5"/>
      <c r="O9" s="4">
        <v>0</v>
      </c>
      <c r="P9" s="5"/>
      <c r="Q9" s="4">
        <v>10574128</v>
      </c>
      <c r="R9" s="5"/>
      <c r="S9" s="8">
        <v>1.8499839672977034E-4</v>
      </c>
    </row>
    <row r="10" spans="1:19">
      <c r="A10" s="1" t="s">
        <v>81</v>
      </c>
      <c r="C10" s="5" t="s">
        <v>82</v>
      </c>
      <c r="D10" s="5"/>
      <c r="E10" s="5" t="s">
        <v>76</v>
      </c>
      <c r="F10" s="5"/>
      <c r="G10" s="5" t="s">
        <v>83</v>
      </c>
      <c r="H10" s="5"/>
      <c r="I10" s="4">
        <v>5</v>
      </c>
      <c r="J10" s="5"/>
      <c r="K10" s="4">
        <v>1199896820</v>
      </c>
      <c r="L10" s="5"/>
      <c r="M10" s="4">
        <v>5604710286</v>
      </c>
      <c r="N10" s="5"/>
      <c r="O10" s="4">
        <v>1646485640</v>
      </c>
      <c r="P10" s="5"/>
      <c r="Q10" s="4">
        <v>5158121466</v>
      </c>
      <c r="R10" s="5"/>
      <c r="S10" s="8">
        <v>9.0243299622192269E-2</v>
      </c>
    </row>
    <row r="11" spans="1:19" ht="24.75" thickBot="1">
      <c r="C11" s="5"/>
      <c r="D11" s="5"/>
      <c r="E11" s="5"/>
      <c r="F11" s="5"/>
      <c r="G11" s="5"/>
      <c r="H11" s="5"/>
      <c r="I11" s="5"/>
      <c r="J11" s="5"/>
      <c r="K11" s="10">
        <f>SUM(K8:K10)</f>
        <v>1349111089</v>
      </c>
      <c r="L11" s="5"/>
      <c r="M11" s="10">
        <f>SUM(M8:M10)</f>
        <v>5605341267</v>
      </c>
      <c r="N11" s="5"/>
      <c r="O11" s="10">
        <f>SUM(O8:O10)</f>
        <v>1646485640</v>
      </c>
      <c r="P11" s="5"/>
      <c r="Q11" s="10">
        <f>SUM(Q8:Q10)</f>
        <v>5307966716</v>
      </c>
      <c r="R11" s="5"/>
      <c r="S11" s="11">
        <f>SUM(S8:S10)</f>
        <v>9.2864899342525856E-2</v>
      </c>
    </row>
    <row r="12" spans="1:19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</sheetData>
  <mergeCells count="17"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I21" sqref="I21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5" t="s">
        <v>85</v>
      </c>
      <c r="B6" s="15" t="s">
        <v>85</v>
      </c>
      <c r="C6" s="15" t="s">
        <v>85</v>
      </c>
      <c r="D6" s="15" t="s">
        <v>85</v>
      </c>
      <c r="E6" s="15" t="s">
        <v>85</v>
      </c>
      <c r="F6" s="15" t="s">
        <v>85</v>
      </c>
      <c r="G6" s="15" t="s">
        <v>85</v>
      </c>
      <c r="I6" s="15" t="s">
        <v>86</v>
      </c>
      <c r="J6" s="15" t="s">
        <v>86</v>
      </c>
      <c r="K6" s="15" t="s">
        <v>86</v>
      </c>
      <c r="L6" s="15" t="s">
        <v>86</v>
      </c>
      <c r="M6" s="15" t="s">
        <v>86</v>
      </c>
      <c r="O6" s="15" t="s">
        <v>87</v>
      </c>
      <c r="P6" s="15" t="s">
        <v>87</v>
      </c>
      <c r="Q6" s="15" t="s">
        <v>87</v>
      </c>
      <c r="R6" s="15" t="s">
        <v>87</v>
      </c>
      <c r="S6" s="15" t="s">
        <v>87</v>
      </c>
    </row>
    <row r="7" spans="1:19" ht="24.75">
      <c r="A7" s="15" t="s">
        <v>88</v>
      </c>
      <c r="C7" s="15" t="s">
        <v>89</v>
      </c>
      <c r="E7" s="15" t="s">
        <v>44</v>
      </c>
      <c r="G7" s="15" t="s">
        <v>45</v>
      </c>
      <c r="I7" s="15" t="s">
        <v>90</v>
      </c>
      <c r="K7" s="15" t="s">
        <v>91</v>
      </c>
      <c r="M7" s="15" t="s">
        <v>92</v>
      </c>
      <c r="O7" s="15" t="s">
        <v>90</v>
      </c>
      <c r="Q7" s="15" t="s">
        <v>91</v>
      </c>
      <c r="S7" s="15" t="s">
        <v>92</v>
      </c>
    </row>
    <row r="8" spans="1:19">
      <c r="A8" s="1" t="s">
        <v>93</v>
      </c>
      <c r="C8" s="5" t="s">
        <v>145</v>
      </c>
      <c r="D8" s="5"/>
      <c r="E8" s="5" t="s">
        <v>94</v>
      </c>
      <c r="F8" s="5"/>
      <c r="G8" s="4">
        <v>16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437396737</v>
      </c>
      <c r="P8" s="5"/>
      <c r="Q8" s="4">
        <v>0</v>
      </c>
      <c r="R8" s="5"/>
      <c r="S8" s="4">
        <v>437396737</v>
      </c>
    </row>
    <row r="9" spans="1:19">
      <c r="A9" s="1" t="s">
        <v>59</v>
      </c>
      <c r="C9" s="5" t="s">
        <v>145</v>
      </c>
      <c r="D9" s="5"/>
      <c r="E9" s="5" t="s">
        <v>61</v>
      </c>
      <c r="F9" s="5"/>
      <c r="G9" s="4">
        <v>15</v>
      </c>
      <c r="H9" s="5"/>
      <c r="I9" s="4">
        <v>43708486</v>
      </c>
      <c r="J9" s="5"/>
      <c r="K9" s="4">
        <v>0</v>
      </c>
      <c r="L9" s="5"/>
      <c r="M9" s="4">
        <v>43708486</v>
      </c>
      <c r="N9" s="5"/>
      <c r="O9" s="4">
        <v>171567112</v>
      </c>
      <c r="P9" s="5"/>
      <c r="Q9" s="4">
        <v>0</v>
      </c>
      <c r="R9" s="5"/>
      <c r="S9" s="4">
        <v>171567112</v>
      </c>
    </row>
    <row r="10" spans="1:19">
      <c r="A10" s="1" t="s">
        <v>62</v>
      </c>
      <c r="C10" s="5" t="s">
        <v>145</v>
      </c>
      <c r="D10" s="5"/>
      <c r="E10" s="5" t="s">
        <v>64</v>
      </c>
      <c r="F10" s="5"/>
      <c r="G10" s="4">
        <v>16</v>
      </c>
      <c r="H10" s="5"/>
      <c r="I10" s="4">
        <v>11748375</v>
      </c>
      <c r="J10" s="5"/>
      <c r="K10" s="4">
        <v>0</v>
      </c>
      <c r="L10" s="5"/>
      <c r="M10" s="4">
        <v>11748375</v>
      </c>
      <c r="N10" s="5"/>
      <c r="O10" s="4">
        <v>78486435</v>
      </c>
      <c r="P10" s="5"/>
      <c r="Q10" s="4">
        <v>0</v>
      </c>
      <c r="R10" s="5"/>
      <c r="S10" s="4">
        <v>78486435</v>
      </c>
    </row>
    <row r="11" spans="1:19">
      <c r="A11" s="1" t="s">
        <v>74</v>
      </c>
      <c r="C11" s="4">
        <v>30</v>
      </c>
      <c r="D11" s="5"/>
      <c r="E11" s="5" t="s">
        <v>145</v>
      </c>
      <c r="F11" s="5"/>
      <c r="G11" s="4">
        <v>5</v>
      </c>
      <c r="H11" s="5"/>
      <c r="I11" s="4">
        <v>586455</v>
      </c>
      <c r="J11" s="5"/>
      <c r="K11" s="4">
        <v>0</v>
      </c>
      <c r="L11" s="5"/>
      <c r="M11" s="4">
        <v>586455</v>
      </c>
      <c r="N11" s="5"/>
      <c r="O11" s="4">
        <v>2115483</v>
      </c>
      <c r="P11" s="5"/>
      <c r="Q11" s="4">
        <v>0</v>
      </c>
      <c r="R11" s="5"/>
      <c r="S11" s="4">
        <v>2115483</v>
      </c>
    </row>
    <row r="12" spans="1:19">
      <c r="A12" s="1" t="s">
        <v>78</v>
      </c>
      <c r="C12" s="4">
        <v>27</v>
      </c>
      <c r="D12" s="5"/>
      <c r="E12" s="5" t="s">
        <v>145</v>
      </c>
      <c r="F12" s="5"/>
      <c r="G12" s="4">
        <v>5</v>
      </c>
      <c r="H12" s="5"/>
      <c r="I12" s="4">
        <v>44526</v>
      </c>
      <c r="J12" s="5"/>
      <c r="K12" s="4">
        <v>0</v>
      </c>
      <c r="L12" s="5"/>
      <c r="M12" s="4">
        <v>44526</v>
      </c>
      <c r="N12" s="5"/>
      <c r="O12" s="4">
        <v>218132</v>
      </c>
      <c r="P12" s="5"/>
      <c r="Q12" s="4">
        <v>0</v>
      </c>
      <c r="R12" s="5"/>
      <c r="S12" s="4">
        <v>218132</v>
      </c>
    </row>
    <row r="13" spans="1:19">
      <c r="A13" s="1" t="s">
        <v>81</v>
      </c>
      <c r="C13" s="4">
        <v>17</v>
      </c>
      <c r="D13" s="5"/>
      <c r="E13" s="5" t="s">
        <v>145</v>
      </c>
      <c r="F13" s="5"/>
      <c r="G13" s="4">
        <v>5</v>
      </c>
      <c r="H13" s="5"/>
      <c r="I13" s="4">
        <v>299358</v>
      </c>
      <c r="J13" s="5"/>
      <c r="K13" s="4">
        <v>0</v>
      </c>
      <c r="L13" s="5"/>
      <c r="M13" s="4">
        <v>299358</v>
      </c>
      <c r="N13" s="5"/>
      <c r="O13" s="4">
        <v>4042788</v>
      </c>
      <c r="P13" s="5"/>
      <c r="Q13" s="4">
        <v>0</v>
      </c>
      <c r="R13" s="5"/>
      <c r="S13" s="4">
        <v>4042788</v>
      </c>
    </row>
    <row r="14" spans="1:19" ht="24.75" thickBot="1">
      <c r="C14" s="5"/>
      <c r="D14" s="5"/>
      <c r="E14" s="5"/>
      <c r="F14" s="5"/>
      <c r="G14" s="5"/>
      <c r="H14" s="5"/>
      <c r="I14" s="10">
        <f>SUM(I8:I13)</f>
        <v>56387200</v>
      </c>
      <c r="J14" s="5"/>
      <c r="K14" s="10">
        <f>SUM(K8:K13)</f>
        <v>0</v>
      </c>
      <c r="L14" s="5"/>
      <c r="M14" s="10">
        <f>SUM(M8:M13)</f>
        <v>56387200</v>
      </c>
      <c r="N14" s="5"/>
      <c r="O14" s="10">
        <f>SUM(O8:O13)</f>
        <v>693826687</v>
      </c>
      <c r="P14" s="5"/>
      <c r="Q14" s="10">
        <f>SUM(Q8:Q13)</f>
        <v>0</v>
      </c>
      <c r="R14" s="5"/>
      <c r="S14" s="10">
        <f>SUM(S8:S13)</f>
        <v>693826687</v>
      </c>
    </row>
    <row r="15" spans="1:19" ht="24.75" thickTop="1">
      <c r="C15" s="5"/>
      <c r="D15" s="5"/>
      <c r="E15" s="5"/>
      <c r="F15" s="5"/>
      <c r="G15" s="5"/>
      <c r="H15" s="5"/>
      <c r="I15" s="5"/>
      <c r="J15" s="5"/>
      <c r="K15" s="5"/>
      <c r="L15" s="5"/>
      <c r="M15" s="4"/>
      <c r="N15" s="4"/>
      <c r="O15" s="4"/>
      <c r="P15" s="4"/>
      <c r="Q15" s="4"/>
      <c r="R15" s="4"/>
      <c r="S15" s="4"/>
    </row>
    <row r="16" spans="1:1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3:19">
      <c r="M17" s="5"/>
      <c r="N17" s="5"/>
      <c r="O17" s="5"/>
      <c r="P17" s="5"/>
      <c r="Q17" s="5"/>
      <c r="R17" s="5"/>
      <c r="S17" s="5"/>
    </row>
    <row r="18" spans="13:19">
      <c r="M18" s="4"/>
      <c r="N18" s="4"/>
      <c r="O18" s="4"/>
      <c r="P18" s="4"/>
      <c r="Q18" s="4"/>
      <c r="R18" s="4"/>
      <c r="S18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ignoredErrors>
    <ignoredError sqref="M19:S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1"/>
  <sheetViews>
    <sheetView rightToLeft="1" workbookViewId="0">
      <selection activeCell="I22" sqref="I22"/>
    </sheetView>
  </sheetViews>
  <sheetFormatPr defaultRowHeight="24"/>
  <cols>
    <col min="1" max="1" width="29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95</v>
      </c>
      <c r="D6" s="15" t="s">
        <v>95</v>
      </c>
      <c r="E6" s="15" t="s">
        <v>95</v>
      </c>
      <c r="F6" s="15" t="s">
        <v>95</v>
      </c>
      <c r="G6" s="15" t="s">
        <v>95</v>
      </c>
      <c r="I6" s="15" t="s">
        <v>86</v>
      </c>
      <c r="J6" s="15" t="s">
        <v>86</v>
      </c>
      <c r="K6" s="15" t="s">
        <v>86</v>
      </c>
      <c r="L6" s="15" t="s">
        <v>86</v>
      </c>
      <c r="M6" s="15" t="s">
        <v>86</v>
      </c>
      <c r="O6" s="15" t="s">
        <v>87</v>
      </c>
      <c r="P6" s="15" t="s">
        <v>87</v>
      </c>
      <c r="Q6" s="15" t="s">
        <v>87</v>
      </c>
      <c r="R6" s="15" t="s">
        <v>87</v>
      </c>
      <c r="S6" s="15" t="s">
        <v>87</v>
      </c>
    </row>
    <row r="7" spans="1:19" ht="24.75">
      <c r="A7" s="15" t="s">
        <v>3</v>
      </c>
      <c r="C7" s="15" t="s">
        <v>96</v>
      </c>
      <c r="D7" s="12"/>
      <c r="E7" s="15" t="s">
        <v>97</v>
      </c>
      <c r="G7" s="15" t="s">
        <v>98</v>
      </c>
      <c r="I7" s="15" t="s">
        <v>99</v>
      </c>
      <c r="K7" s="15" t="s">
        <v>91</v>
      </c>
      <c r="M7" s="15" t="s">
        <v>100</v>
      </c>
      <c r="O7" s="15" t="s">
        <v>99</v>
      </c>
      <c r="Q7" s="15" t="s">
        <v>91</v>
      </c>
      <c r="S7" s="15" t="s">
        <v>100</v>
      </c>
    </row>
    <row r="8" spans="1:19">
      <c r="A8" s="1" t="s">
        <v>20</v>
      </c>
      <c r="C8" s="5" t="s">
        <v>101</v>
      </c>
      <c r="D8" s="5"/>
      <c r="E8" s="4">
        <v>175577</v>
      </c>
      <c r="F8" s="5"/>
      <c r="G8" s="4">
        <v>500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87788500</v>
      </c>
      <c r="P8" s="5"/>
      <c r="Q8" s="4">
        <v>3298579</v>
      </c>
      <c r="R8" s="5"/>
      <c r="S8" s="4">
        <v>84489921</v>
      </c>
    </row>
    <row r="9" spans="1:19">
      <c r="A9" s="1" t="s">
        <v>16</v>
      </c>
      <c r="C9" s="5" t="s">
        <v>102</v>
      </c>
      <c r="D9" s="5"/>
      <c r="E9" s="4">
        <v>262926</v>
      </c>
      <c r="F9" s="5"/>
      <c r="G9" s="4">
        <v>125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32865750</v>
      </c>
      <c r="P9" s="5"/>
      <c r="Q9" s="4">
        <v>0</v>
      </c>
      <c r="R9" s="5"/>
      <c r="S9" s="4">
        <v>32865750</v>
      </c>
    </row>
    <row r="10" spans="1:19">
      <c r="A10" s="1" t="s">
        <v>23</v>
      </c>
      <c r="C10" s="5" t="s">
        <v>103</v>
      </c>
      <c r="D10" s="5"/>
      <c r="E10" s="4">
        <v>70000</v>
      </c>
      <c r="F10" s="5"/>
      <c r="G10" s="4">
        <v>2350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164500000</v>
      </c>
      <c r="P10" s="5"/>
      <c r="Q10" s="4">
        <v>0</v>
      </c>
      <c r="R10" s="5"/>
      <c r="S10" s="4">
        <v>164500000</v>
      </c>
    </row>
    <row r="11" spans="1:19">
      <c r="A11" s="1" t="s">
        <v>24</v>
      </c>
      <c r="C11" s="5" t="s">
        <v>104</v>
      </c>
      <c r="D11" s="5"/>
      <c r="E11" s="4">
        <v>45930</v>
      </c>
      <c r="F11" s="5"/>
      <c r="G11" s="4">
        <v>4200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192906000</v>
      </c>
      <c r="P11" s="5"/>
      <c r="Q11" s="4">
        <v>7125815</v>
      </c>
      <c r="R11" s="5"/>
      <c r="S11" s="4">
        <v>185780185</v>
      </c>
    </row>
    <row r="12" spans="1:19">
      <c r="A12" s="1" t="s">
        <v>18</v>
      </c>
      <c r="C12" s="5" t="s">
        <v>105</v>
      </c>
      <c r="D12" s="5"/>
      <c r="E12" s="4">
        <v>46018</v>
      </c>
      <c r="F12" s="5"/>
      <c r="G12" s="4">
        <v>4200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193275600</v>
      </c>
      <c r="P12" s="5"/>
      <c r="Q12" s="4">
        <v>0</v>
      </c>
      <c r="R12" s="5"/>
      <c r="S12" s="4">
        <v>193275600</v>
      </c>
    </row>
    <row r="13" spans="1:19">
      <c r="A13" s="1" t="s">
        <v>33</v>
      </c>
      <c r="C13" s="5" t="s">
        <v>106</v>
      </c>
      <c r="D13" s="5"/>
      <c r="E13" s="4">
        <v>29175</v>
      </c>
      <c r="F13" s="5"/>
      <c r="G13" s="4">
        <v>11120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324426000</v>
      </c>
      <c r="P13" s="5"/>
      <c r="Q13" s="4">
        <v>0</v>
      </c>
      <c r="R13" s="5"/>
      <c r="S13" s="4">
        <v>324426000</v>
      </c>
    </row>
    <row r="14" spans="1:19">
      <c r="A14" s="1" t="s">
        <v>34</v>
      </c>
      <c r="C14" s="5" t="s">
        <v>107</v>
      </c>
      <c r="D14" s="5"/>
      <c r="E14" s="4">
        <v>436242</v>
      </c>
      <c r="F14" s="5"/>
      <c r="G14" s="4">
        <v>600</v>
      </c>
      <c r="H14" s="5"/>
      <c r="I14" s="4">
        <v>0</v>
      </c>
      <c r="J14" s="5"/>
      <c r="K14" s="4">
        <v>0</v>
      </c>
      <c r="L14" s="5"/>
      <c r="M14" s="4">
        <v>0</v>
      </c>
      <c r="N14" s="5"/>
      <c r="O14" s="4">
        <v>261745200</v>
      </c>
      <c r="P14" s="5"/>
      <c r="Q14" s="4">
        <v>31257871</v>
      </c>
      <c r="R14" s="5"/>
      <c r="S14" s="4">
        <v>230487329</v>
      </c>
    </row>
    <row r="15" spans="1:19">
      <c r="A15" s="1" t="s">
        <v>31</v>
      </c>
      <c r="C15" s="5" t="s">
        <v>101</v>
      </c>
      <c r="D15" s="5"/>
      <c r="E15" s="4">
        <v>30727</v>
      </c>
      <c r="F15" s="5"/>
      <c r="G15" s="4">
        <v>4290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131818830</v>
      </c>
      <c r="P15" s="5"/>
      <c r="Q15" s="4">
        <v>7009821</v>
      </c>
      <c r="R15" s="5"/>
      <c r="S15" s="4">
        <v>124809009</v>
      </c>
    </row>
    <row r="16" spans="1:19">
      <c r="A16" s="1" t="s">
        <v>28</v>
      </c>
      <c r="C16" s="5" t="s">
        <v>108</v>
      </c>
      <c r="D16" s="5"/>
      <c r="E16" s="4">
        <v>51000</v>
      </c>
      <c r="F16" s="5"/>
      <c r="G16" s="4">
        <v>3300</v>
      </c>
      <c r="H16" s="5"/>
      <c r="I16" s="4">
        <v>0</v>
      </c>
      <c r="J16" s="5"/>
      <c r="K16" s="4">
        <v>0</v>
      </c>
      <c r="L16" s="5"/>
      <c r="M16" s="4">
        <v>0</v>
      </c>
      <c r="N16" s="5"/>
      <c r="O16" s="4">
        <v>168300000</v>
      </c>
      <c r="P16" s="5"/>
      <c r="Q16" s="4">
        <v>0</v>
      </c>
      <c r="R16" s="5"/>
      <c r="S16" s="4">
        <v>168300000</v>
      </c>
    </row>
    <row r="17" spans="1:19">
      <c r="A17" s="1" t="s">
        <v>17</v>
      </c>
      <c r="C17" s="5" t="s">
        <v>109</v>
      </c>
      <c r="D17" s="5"/>
      <c r="E17" s="4">
        <v>56570</v>
      </c>
      <c r="F17" s="5"/>
      <c r="G17" s="4">
        <v>1300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73541000</v>
      </c>
      <c r="P17" s="5"/>
      <c r="Q17" s="4">
        <v>0</v>
      </c>
      <c r="R17" s="5"/>
      <c r="S17" s="4">
        <v>73541000</v>
      </c>
    </row>
    <row r="18" spans="1:19">
      <c r="A18" s="1" t="s">
        <v>32</v>
      </c>
      <c r="C18" s="5" t="s">
        <v>110</v>
      </c>
      <c r="D18" s="5"/>
      <c r="E18" s="4">
        <v>37579</v>
      </c>
      <c r="F18" s="5"/>
      <c r="G18" s="4">
        <v>8900</v>
      </c>
      <c r="H18" s="5"/>
      <c r="I18" s="4">
        <v>0</v>
      </c>
      <c r="J18" s="5"/>
      <c r="K18" s="4">
        <v>0</v>
      </c>
      <c r="L18" s="5"/>
      <c r="M18" s="4">
        <v>0</v>
      </c>
      <c r="N18" s="5"/>
      <c r="O18" s="4">
        <v>334453100</v>
      </c>
      <c r="P18" s="5"/>
      <c r="Q18" s="4">
        <v>0</v>
      </c>
      <c r="R18" s="5"/>
      <c r="S18" s="4">
        <v>334453100</v>
      </c>
    </row>
    <row r="19" spans="1:19">
      <c r="A19" s="1" t="s">
        <v>27</v>
      </c>
      <c r="C19" s="5" t="s">
        <v>111</v>
      </c>
      <c r="D19" s="5"/>
      <c r="E19" s="4">
        <v>203541</v>
      </c>
      <c r="F19" s="5"/>
      <c r="G19" s="4">
        <v>700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142478700</v>
      </c>
      <c r="P19" s="5"/>
      <c r="Q19" s="4">
        <v>4809010</v>
      </c>
      <c r="R19" s="5"/>
      <c r="S19" s="4">
        <v>137669690</v>
      </c>
    </row>
    <row r="20" spans="1:19" ht="24.75" thickBot="1">
      <c r="C20" s="5"/>
      <c r="D20" s="5"/>
      <c r="E20" s="5"/>
      <c r="F20" s="5"/>
      <c r="G20" s="5"/>
      <c r="H20" s="5"/>
      <c r="I20" s="10">
        <f>SUM(I8:I19)</f>
        <v>0</v>
      </c>
      <c r="J20" s="5"/>
      <c r="K20" s="10">
        <f>SUM(K8:K19)</f>
        <v>0</v>
      </c>
      <c r="L20" s="5"/>
      <c r="M20" s="10">
        <f>SUM(M8:M19)</f>
        <v>0</v>
      </c>
      <c r="N20" s="5"/>
      <c r="O20" s="10">
        <f>SUM(O8:O19)</f>
        <v>2108098680</v>
      </c>
      <c r="P20" s="5"/>
      <c r="Q20" s="10">
        <f>SUM(Q8:Q19)</f>
        <v>53501096</v>
      </c>
      <c r="R20" s="5"/>
      <c r="S20" s="10">
        <f>SUM(S8:S19)</f>
        <v>2054597584</v>
      </c>
    </row>
    <row r="21" spans="1:19" ht="24.75" thickTop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7"/>
  <sheetViews>
    <sheetView rightToLeft="1" workbookViewId="0">
      <selection activeCell="M42" sqref="M42"/>
    </sheetView>
  </sheetViews>
  <sheetFormatPr defaultRowHeight="24"/>
  <cols>
    <col min="1" max="1" width="27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K6" s="15" t="s">
        <v>87</v>
      </c>
      <c r="L6" s="15" t="s">
        <v>87</v>
      </c>
      <c r="M6" s="15" t="s">
        <v>87</v>
      </c>
      <c r="N6" s="15" t="s">
        <v>87</v>
      </c>
      <c r="O6" s="15" t="s">
        <v>87</v>
      </c>
      <c r="P6" s="15" t="s">
        <v>87</v>
      </c>
      <c r="Q6" s="15" t="s">
        <v>87</v>
      </c>
    </row>
    <row r="7" spans="1:17" ht="24.75">
      <c r="A7" s="15" t="s">
        <v>3</v>
      </c>
      <c r="C7" s="15" t="s">
        <v>7</v>
      </c>
      <c r="E7" s="15" t="s">
        <v>112</v>
      </c>
      <c r="G7" s="15" t="s">
        <v>113</v>
      </c>
      <c r="I7" s="15" t="s">
        <v>114</v>
      </c>
      <c r="K7" s="15" t="s">
        <v>7</v>
      </c>
      <c r="M7" s="15" t="s">
        <v>112</v>
      </c>
      <c r="O7" s="15" t="s">
        <v>113</v>
      </c>
      <c r="Q7" s="15" t="s">
        <v>114</v>
      </c>
    </row>
    <row r="8" spans="1:17">
      <c r="A8" s="1" t="s">
        <v>19</v>
      </c>
      <c r="C8" s="6">
        <v>58653</v>
      </c>
      <c r="D8" s="6"/>
      <c r="E8" s="6">
        <v>2273856571</v>
      </c>
      <c r="F8" s="6"/>
      <c r="G8" s="6">
        <v>2223621672</v>
      </c>
      <c r="H8" s="6"/>
      <c r="I8" s="6">
        <f>E8-G8</f>
        <v>50234899</v>
      </c>
      <c r="J8" s="6"/>
      <c r="K8" s="6">
        <v>58653</v>
      </c>
      <c r="L8" s="6"/>
      <c r="M8" s="6">
        <v>2273856571</v>
      </c>
      <c r="N8" s="6"/>
      <c r="O8" s="6">
        <v>2048453760</v>
      </c>
      <c r="P8" s="6"/>
      <c r="Q8" s="6">
        <f>M8-O8</f>
        <v>225402811</v>
      </c>
    </row>
    <row r="9" spans="1:17">
      <c r="A9" s="1" t="s">
        <v>16</v>
      </c>
      <c r="C9" s="6">
        <v>262926</v>
      </c>
      <c r="D9" s="6"/>
      <c r="E9" s="6">
        <v>1270217328</v>
      </c>
      <c r="F9" s="6"/>
      <c r="G9" s="6">
        <v>1391750468</v>
      </c>
      <c r="H9" s="6"/>
      <c r="I9" s="6">
        <f t="shared" ref="I9:I31" si="0">E9-G9</f>
        <v>-121533140</v>
      </c>
      <c r="J9" s="6"/>
      <c r="K9" s="6">
        <v>262926</v>
      </c>
      <c r="L9" s="6"/>
      <c r="M9" s="6">
        <v>1270217328</v>
      </c>
      <c r="N9" s="6"/>
      <c r="O9" s="6">
        <v>1371115670</v>
      </c>
      <c r="P9" s="6"/>
      <c r="Q9" s="6">
        <f t="shared" ref="Q9:Q31" si="1">M9-O9</f>
        <v>-100898342</v>
      </c>
    </row>
    <row r="10" spans="1:17">
      <c r="A10" s="1" t="s">
        <v>24</v>
      </c>
      <c r="C10" s="6">
        <v>45930</v>
      </c>
      <c r="D10" s="6"/>
      <c r="E10" s="6">
        <v>1313087166</v>
      </c>
      <c r="F10" s="6"/>
      <c r="G10" s="6">
        <v>1513976719</v>
      </c>
      <c r="H10" s="6"/>
      <c r="I10" s="6">
        <f t="shared" si="0"/>
        <v>-200889553</v>
      </c>
      <c r="J10" s="6"/>
      <c r="K10" s="6">
        <v>45930</v>
      </c>
      <c r="L10" s="6"/>
      <c r="M10" s="6">
        <v>1313087166</v>
      </c>
      <c r="N10" s="6"/>
      <c r="O10" s="6">
        <v>1495186526</v>
      </c>
      <c r="P10" s="6"/>
      <c r="Q10" s="6">
        <f t="shared" si="1"/>
        <v>-182099360</v>
      </c>
    </row>
    <row r="11" spans="1:17">
      <c r="A11" s="1" t="s">
        <v>32</v>
      </c>
      <c r="C11" s="6">
        <v>24524</v>
      </c>
      <c r="D11" s="6"/>
      <c r="E11" s="6">
        <v>1746689589</v>
      </c>
      <c r="F11" s="6"/>
      <c r="G11" s="6">
        <v>1885644658</v>
      </c>
      <c r="H11" s="6"/>
      <c r="I11" s="6">
        <f t="shared" si="0"/>
        <v>-138955069</v>
      </c>
      <c r="J11" s="6"/>
      <c r="K11" s="6">
        <v>24524</v>
      </c>
      <c r="L11" s="6"/>
      <c r="M11" s="6">
        <v>1746689589</v>
      </c>
      <c r="N11" s="6"/>
      <c r="O11" s="6">
        <v>1925155624</v>
      </c>
      <c r="P11" s="6"/>
      <c r="Q11" s="6">
        <f t="shared" si="1"/>
        <v>-178466035</v>
      </c>
    </row>
    <row r="12" spans="1:17">
      <c r="A12" s="1" t="s">
        <v>25</v>
      </c>
      <c r="C12" s="6">
        <v>39855</v>
      </c>
      <c r="D12" s="6"/>
      <c r="E12" s="6">
        <v>1045911576</v>
      </c>
      <c r="F12" s="6"/>
      <c r="G12" s="6">
        <v>1113261943</v>
      </c>
      <c r="H12" s="6"/>
      <c r="I12" s="6">
        <f t="shared" si="0"/>
        <v>-67350367</v>
      </c>
      <c r="J12" s="6"/>
      <c r="K12" s="6">
        <v>39855</v>
      </c>
      <c r="L12" s="6"/>
      <c r="M12" s="6">
        <v>1045911576</v>
      </c>
      <c r="N12" s="6"/>
      <c r="O12" s="6">
        <v>999032166</v>
      </c>
      <c r="P12" s="6"/>
      <c r="Q12" s="6">
        <f t="shared" si="1"/>
        <v>46879410</v>
      </c>
    </row>
    <row r="13" spans="1:17">
      <c r="A13" s="1" t="s">
        <v>35</v>
      </c>
      <c r="C13" s="6">
        <v>62574</v>
      </c>
      <c r="D13" s="6"/>
      <c r="E13" s="6">
        <v>1726096750</v>
      </c>
      <c r="F13" s="6"/>
      <c r="G13" s="6">
        <v>1969621201</v>
      </c>
      <c r="H13" s="6"/>
      <c r="I13" s="6">
        <f t="shared" si="0"/>
        <v>-243524451</v>
      </c>
      <c r="J13" s="6"/>
      <c r="K13" s="6">
        <v>62574</v>
      </c>
      <c r="L13" s="6"/>
      <c r="M13" s="6">
        <v>1726096750</v>
      </c>
      <c r="N13" s="6"/>
      <c r="O13" s="6">
        <v>1969621201</v>
      </c>
      <c r="P13" s="6"/>
      <c r="Q13" s="6">
        <f t="shared" si="1"/>
        <v>-243524451</v>
      </c>
    </row>
    <row r="14" spans="1:17">
      <c r="A14" s="1" t="s">
        <v>26</v>
      </c>
      <c r="C14" s="6">
        <v>406687</v>
      </c>
      <c r="D14" s="6"/>
      <c r="E14" s="6">
        <v>2126445536</v>
      </c>
      <c r="F14" s="6"/>
      <c r="G14" s="6">
        <v>2217905301</v>
      </c>
      <c r="H14" s="6"/>
      <c r="I14" s="6">
        <f t="shared" si="0"/>
        <v>-91459765</v>
      </c>
      <c r="J14" s="6"/>
      <c r="K14" s="6">
        <v>406687</v>
      </c>
      <c r="L14" s="6"/>
      <c r="M14" s="6">
        <v>2126445536</v>
      </c>
      <c r="N14" s="6"/>
      <c r="O14" s="6">
        <v>2287983605</v>
      </c>
      <c r="P14" s="6"/>
      <c r="Q14" s="6">
        <f t="shared" si="1"/>
        <v>-161538069</v>
      </c>
    </row>
    <row r="15" spans="1:17">
      <c r="A15" s="1" t="s">
        <v>28</v>
      </c>
      <c r="C15" s="6">
        <v>51000</v>
      </c>
      <c r="D15" s="6"/>
      <c r="E15" s="6">
        <v>914058796</v>
      </c>
      <c r="F15" s="6"/>
      <c r="G15" s="6">
        <v>933830451</v>
      </c>
      <c r="H15" s="6"/>
      <c r="I15" s="6">
        <f t="shared" si="0"/>
        <v>-19771655</v>
      </c>
      <c r="J15" s="6"/>
      <c r="K15" s="6">
        <v>51000</v>
      </c>
      <c r="L15" s="6"/>
      <c r="M15" s="6">
        <v>914058796</v>
      </c>
      <c r="N15" s="6"/>
      <c r="O15" s="6">
        <v>1151825616</v>
      </c>
      <c r="P15" s="6"/>
      <c r="Q15" s="6">
        <f t="shared" si="1"/>
        <v>-237766820</v>
      </c>
    </row>
    <row r="16" spans="1:17">
      <c r="A16" s="1" t="s">
        <v>36</v>
      </c>
      <c r="C16" s="6">
        <v>248939</v>
      </c>
      <c r="D16" s="6"/>
      <c r="E16" s="6">
        <v>729753090</v>
      </c>
      <c r="F16" s="6"/>
      <c r="G16" s="6">
        <v>797826438</v>
      </c>
      <c r="H16" s="6"/>
      <c r="I16" s="6">
        <f t="shared" si="0"/>
        <v>-68073348</v>
      </c>
      <c r="J16" s="6"/>
      <c r="K16" s="6">
        <v>248939</v>
      </c>
      <c r="L16" s="6"/>
      <c r="M16" s="6">
        <v>729753090</v>
      </c>
      <c r="N16" s="6"/>
      <c r="O16" s="6">
        <v>797826438</v>
      </c>
      <c r="P16" s="6"/>
      <c r="Q16" s="6">
        <f t="shared" si="1"/>
        <v>-68073348</v>
      </c>
    </row>
    <row r="17" spans="1:17">
      <c r="A17" s="1" t="s">
        <v>31</v>
      </c>
      <c r="C17" s="6">
        <v>30727</v>
      </c>
      <c r="D17" s="6"/>
      <c r="E17" s="6">
        <v>764826125</v>
      </c>
      <c r="F17" s="6"/>
      <c r="G17" s="6">
        <v>889140915</v>
      </c>
      <c r="H17" s="6"/>
      <c r="I17" s="6">
        <f t="shared" si="0"/>
        <v>-124314790</v>
      </c>
      <c r="J17" s="6"/>
      <c r="K17" s="6">
        <v>30727</v>
      </c>
      <c r="L17" s="6"/>
      <c r="M17" s="6">
        <v>764826125</v>
      </c>
      <c r="N17" s="6"/>
      <c r="O17" s="6">
        <v>1276353857</v>
      </c>
      <c r="P17" s="6"/>
      <c r="Q17" s="6">
        <f t="shared" si="1"/>
        <v>-511527732</v>
      </c>
    </row>
    <row r="18" spans="1:17">
      <c r="A18" s="1" t="s">
        <v>20</v>
      </c>
      <c r="C18" s="6">
        <v>330577</v>
      </c>
      <c r="D18" s="6"/>
      <c r="E18" s="6">
        <v>2221404051</v>
      </c>
      <c r="F18" s="6"/>
      <c r="G18" s="6">
        <v>2155306499</v>
      </c>
      <c r="H18" s="6"/>
      <c r="I18" s="6">
        <f t="shared" si="0"/>
        <v>66097552</v>
      </c>
      <c r="J18" s="6"/>
      <c r="K18" s="6">
        <v>330577</v>
      </c>
      <c r="L18" s="6"/>
      <c r="M18" s="6">
        <v>2221404051</v>
      </c>
      <c r="N18" s="6"/>
      <c r="O18" s="6">
        <v>2307970015</v>
      </c>
      <c r="P18" s="6"/>
      <c r="Q18" s="6">
        <f t="shared" si="1"/>
        <v>-86565964</v>
      </c>
    </row>
    <row r="19" spans="1:17">
      <c r="A19" s="1" t="s">
        <v>17</v>
      </c>
      <c r="C19" s="6">
        <v>56570</v>
      </c>
      <c r="D19" s="6"/>
      <c r="E19" s="6">
        <v>809761082</v>
      </c>
      <c r="F19" s="6"/>
      <c r="G19" s="6">
        <v>903108540</v>
      </c>
      <c r="H19" s="6"/>
      <c r="I19" s="6">
        <f t="shared" si="0"/>
        <v>-93347458</v>
      </c>
      <c r="J19" s="6"/>
      <c r="K19" s="6">
        <v>56570</v>
      </c>
      <c r="L19" s="6"/>
      <c r="M19" s="6">
        <v>809761082</v>
      </c>
      <c r="N19" s="6"/>
      <c r="O19" s="6">
        <v>1006161621</v>
      </c>
      <c r="P19" s="6"/>
      <c r="Q19" s="6">
        <f t="shared" si="1"/>
        <v>-196400539</v>
      </c>
    </row>
    <row r="20" spans="1:17">
      <c r="A20" s="1" t="s">
        <v>34</v>
      </c>
      <c r="C20" s="6">
        <v>332105</v>
      </c>
      <c r="D20" s="6"/>
      <c r="E20" s="6">
        <v>1536090121</v>
      </c>
      <c r="F20" s="6"/>
      <c r="G20" s="6">
        <v>1533780494</v>
      </c>
      <c r="H20" s="6"/>
      <c r="I20" s="6">
        <f t="shared" si="0"/>
        <v>2309627</v>
      </c>
      <c r="J20" s="6"/>
      <c r="K20" s="6">
        <v>332105</v>
      </c>
      <c r="L20" s="6"/>
      <c r="M20" s="6">
        <v>1536090121</v>
      </c>
      <c r="N20" s="6"/>
      <c r="O20" s="6">
        <v>1914086038</v>
      </c>
      <c r="P20" s="6"/>
      <c r="Q20" s="6">
        <f t="shared" si="1"/>
        <v>-377995917</v>
      </c>
    </row>
    <row r="21" spans="1:17">
      <c r="A21" s="1" t="s">
        <v>22</v>
      </c>
      <c r="C21" s="6">
        <v>230856</v>
      </c>
      <c r="D21" s="6"/>
      <c r="E21" s="6">
        <v>1991907291</v>
      </c>
      <c r="F21" s="6"/>
      <c r="G21" s="6">
        <v>1724241709</v>
      </c>
      <c r="H21" s="6"/>
      <c r="I21" s="6">
        <f t="shared" si="0"/>
        <v>267665582</v>
      </c>
      <c r="J21" s="6"/>
      <c r="K21" s="6">
        <v>230856</v>
      </c>
      <c r="L21" s="6"/>
      <c r="M21" s="6">
        <v>1991907291</v>
      </c>
      <c r="N21" s="6"/>
      <c r="O21" s="6">
        <v>1881665693</v>
      </c>
      <c r="P21" s="6"/>
      <c r="Q21" s="6">
        <f t="shared" si="1"/>
        <v>110241598</v>
      </c>
    </row>
    <row r="22" spans="1:17">
      <c r="A22" s="1" t="s">
        <v>30</v>
      </c>
      <c r="C22" s="6">
        <v>82206</v>
      </c>
      <c r="D22" s="6"/>
      <c r="E22" s="6">
        <v>2596962265</v>
      </c>
      <c r="F22" s="6"/>
      <c r="G22" s="6">
        <v>2301147180</v>
      </c>
      <c r="H22" s="6"/>
      <c r="I22" s="6">
        <f t="shared" si="0"/>
        <v>295815085</v>
      </c>
      <c r="J22" s="6"/>
      <c r="K22" s="6">
        <v>82206</v>
      </c>
      <c r="L22" s="6"/>
      <c r="M22" s="6">
        <v>2596962265</v>
      </c>
      <c r="N22" s="6"/>
      <c r="O22" s="6">
        <v>3388503586</v>
      </c>
      <c r="P22" s="6"/>
      <c r="Q22" s="6">
        <f t="shared" si="1"/>
        <v>-791541321</v>
      </c>
    </row>
    <row r="23" spans="1:17">
      <c r="A23" s="1" t="s">
        <v>33</v>
      </c>
      <c r="C23" s="6">
        <v>18046</v>
      </c>
      <c r="D23" s="6"/>
      <c r="E23" s="6">
        <v>1435090104</v>
      </c>
      <c r="F23" s="6"/>
      <c r="G23" s="6">
        <v>1288074613</v>
      </c>
      <c r="H23" s="6"/>
      <c r="I23" s="6">
        <f t="shared" si="0"/>
        <v>147015491</v>
      </c>
      <c r="J23" s="6"/>
      <c r="K23" s="6">
        <v>18046</v>
      </c>
      <c r="L23" s="6"/>
      <c r="M23" s="6">
        <v>1435090104</v>
      </c>
      <c r="N23" s="6"/>
      <c r="O23" s="6">
        <v>1673480039</v>
      </c>
      <c r="P23" s="6"/>
      <c r="Q23" s="6">
        <f t="shared" si="1"/>
        <v>-238389935</v>
      </c>
    </row>
    <row r="24" spans="1:17">
      <c r="A24" s="1" t="s">
        <v>37</v>
      </c>
      <c r="C24" s="6">
        <v>73230</v>
      </c>
      <c r="D24" s="6"/>
      <c r="E24" s="6">
        <v>1952342629</v>
      </c>
      <c r="F24" s="6"/>
      <c r="G24" s="6">
        <v>1994437402</v>
      </c>
      <c r="H24" s="6"/>
      <c r="I24" s="6">
        <f t="shared" si="0"/>
        <v>-42094773</v>
      </c>
      <c r="J24" s="6"/>
      <c r="K24" s="6">
        <v>73230</v>
      </c>
      <c r="L24" s="6"/>
      <c r="M24" s="6">
        <v>1952342629</v>
      </c>
      <c r="N24" s="6"/>
      <c r="O24" s="6">
        <v>1994437402</v>
      </c>
      <c r="P24" s="6"/>
      <c r="Q24" s="6">
        <f t="shared" si="1"/>
        <v>-42094773</v>
      </c>
    </row>
    <row r="25" spans="1:17">
      <c r="A25" s="1" t="s">
        <v>27</v>
      </c>
      <c r="C25" s="6">
        <v>273326</v>
      </c>
      <c r="D25" s="6"/>
      <c r="E25" s="6">
        <v>1218844900</v>
      </c>
      <c r="F25" s="6"/>
      <c r="G25" s="6">
        <v>1483480418</v>
      </c>
      <c r="H25" s="6"/>
      <c r="I25" s="6">
        <f t="shared" si="0"/>
        <v>-264635518</v>
      </c>
      <c r="J25" s="6"/>
      <c r="K25" s="6">
        <v>273326</v>
      </c>
      <c r="L25" s="6"/>
      <c r="M25" s="6">
        <v>1218844900</v>
      </c>
      <c r="N25" s="6"/>
      <c r="O25" s="6">
        <v>1512389703</v>
      </c>
      <c r="P25" s="6"/>
      <c r="Q25" s="6">
        <f t="shared" si="1"/>
        <v>-293544803</v>
      </c>
    </row>
    <row r="26" spans="1:17">
      <c r="A26" s="1" t="s">
        <v>23</v>
      </c>
      <c r="C26" s="6">
        <v>70000</v>
      </c>
      <c r="D26" s="6"/>
      <c r="E26" s="6">
        <v>1249023825</v>
      </c>
      <c r="F26" s="6"/>
      <c r="G26" s="6">
        <v>1191269520</v>
      </c>
      <c r="H26" s="6"/>
      <c r="I26" s="6">
        <f t="shared" si="0"/>
        <v>57754305</v>
      </c>
      <c r="J26" s="6"/>
      <c r="K26" s="6">
        <v>70000</v>
      </c>
      <c r="L26" s="6"/>
      <c r="M26" s="6">
        <v>1249023825</v>
      </c>
      <c r="N26" s="6"/>
      <c r="O26" s="6">
        <v>1767420902</v>
      </c>
      <c r="P26" s="6"/>
      <c r="Q26" s="6">
        <f t="shared" si="1"/>
        <v>-518397077</v>
      </c>
    </row>
    <row r="27" spans="1:17">
      <c r="A27" s="1" t="s">
        <v>53</v>
      </c>
      <c r="C27" s="6">
        <v>1837</v>
      </c>
      <c r="D27" s="6"/>
      <c r="E27" s="6">
        <v>1798556202</v>
      </c>
      <c r="F27" s="6"/>
      <c r="G27" s="6">
        <v>1757098954</v>
      </c>
      <c r="H27" s="6"/>
      <c r="I27" s="6">
        <f t="shared" si="0"/>
        <v>41457248</v>
      </c>
      <c r="J27" s="6"/>
      <c r="K27" s="6">
        <v>1837</v>
      </c>
      <c r="L27" s="6"/>
      <c r="M27" s="6">
        <v>1798556202</v>
      </c>
      <c r="N27" s="6"/>
      <c r="O27" s="6">
        <v>1573362457</v>
      </c>
      <c r="P27" s="6"/>
      <c r="Q27" s="6">
        <f t="shared" si="1"/>
        <v>225193745</v>
      </c>
    </row>
    <row r="28" spans="1:17">
      <c r="A28" s="1" t="s">
        <v>56</v>
      </c>
      <c r="C28" s="6">
        <v>4953</v>
      </c>
      <c r="D28" s="6"/>
      <c r="E28" s="6">
        <v>4657204578</v>
      </c>
      <c r="F28" s="6"/>
      <c r="G28" s="6">
        <v>4556231213</v>
      </c>
      <c r="H28" s="6"/>
      <c r="I28" s="6">
        <f t="shared" si="0"/>
        <v>100973365</v>
      </c>
      <c r="J28" s="6"/>
      <c r="K28" s="6">
        <v>4953</v>
      </c>
      <c r="L28" s="6"/>
      <c r="M28" s="6">
        <v>4657204578</v>
      </c>
      <c r="N28" s="6"/>
      <c r="O28" s="6">
        <v>4411005201</v>
      </c>
      <c r="P28" s="6"/>
      <c r="Q28" s="6">
        <f t="shared" si="1"/>
        <v>246199377</v>
      </c>
    </row>
    <row r="29" spans="1:17">
      <c r="A29" s="1" t="s">
        <v>54</v>
      </c>
      <c r="C29" s="6">
        <v>11039</v>
      </c>
      <c r="D29" s="6"/>
      <c r="E29" s="6">
        <v>10587462204</v>
      </c>
      <c r="F29" s="6"/>
      <c r="G29" s="6">
        <v>10364029193</v>
      </c>
      <c r="H29" s="6"/>
      <c r="I29" s="6">
        <f t="shared" si="0"/>
        <v>223433011</v>
      </c>
      <c r="J29" s="6"/>
      <c r="K29" s="6">
        <v>11039</v>
      </c>
      <c r="L29" s="6"/>
      <c r="M29" s="6">
        <v>10587462204</v>
      </c>
      <c r="N29" s="6"/>
      <c r="O29" s="6">
        <v>10036588315</v>
      </c>
      <c r="P29" s="6"/>
      <c r="Q29" s="6">
        <f t="shared" si="1"/>
        <v>550873889</v>
      </c>
    </row>
    <row r="30" spans="1:17">
      <c r="A30" s="1" t="s">
        <v>59</v>
      </c>
      <c r="C30" s="6">
        <v>3510</v>
      </c>
      <c r="D30" s="6"/>
      <c r="E30" s="6">
        <v>3397520387</v>
      </c>
      <c r="F30" s="6"/>
      <c r="G30" s="6">
        <v>3360250944</v>
      </c>
      <c r="H30" s="6"/>
      <c r="I30" s="6">
        <f t="shared" si="0"/>
        <v>37269443</v>
      </c>
      <c r="J30" s="6"/>
      <c r="K30" s="6">
        <v>3510</v>
      </c>
      <c r="L30" s="6"/>
      <c r="M30" s="6">
        <v>3397520387</v>
      </c>
      <c r="N30" s="6"/>
      <c r="O30" s="6">
        <v>3300068227</v>
      </c>
      <c r="P30" s="6"/>
      <c r="Q30" s="6">
        <f t="shared" si="1"/>
        <v>97452160</v>
      </c>
    </row>
    <row r="31" spans="1:17">
      <c r="A31" s="1" t="s">
        <v>50</v>
      </c>
      <c r="C31" s="6">
        <v>1197</v>
      </c>
      <c r="D31" s="6"/>
      <c r="E31" s="6">
        <v>1174163844</v>
      </c>
      <c r="F31" s="6"/>
      <c r="G31" s="6">
        <v>1147631164</v>
      </c>
      <c r="H31" s="6"/>
      <c r="I31" s="6">
        <f t="shared" si="0"/>
        <v>26532680</v>
      </c>
      <c r="J31" s="6"/>
      <c r="K31" s="6">
        <v>1197</v>
      </c>
      <c r="L31" s="6"/>
      <c r="M31" s="6">
        <v>1174163844</v>
      </c>
      <c r="N31" s="6"/>
      <c r="O31" s="6">
        <v>1039276820</v>
      </c>
      <c r="P31" s="6"/>
      <c r="Q31" s="6">
        <f t="shared" si="1"/>
        <v>134887024</v>
      </c>
    </row>
    <row r="32" spans="1:17" ht="24.75" thickBot="1">
      <c r="C32" s="6"/>
      <c r="D32" s="6"/>
      <c r="E32" s="7">
        <f>SUM(E8:E31)</f>
        <v>50537276010</v>
      </c>
      <c r="F32" s="6"/>
      <c r="G32" s="7">
        <f>SUM(G8:G31)</f>
        <v>50696667609</v>
      </c>
      <c r="H32" s="6"/>
      <c r="I32" s="7">
        <f>SUM(I8:I31)</f>
        <v>-159391599</v>
      </c>
      <c r="J32" s="6"/>
      <c r="K32" s="6"/>
      <c r="L32" s="6"/>
      <c r="M32" s="7">
        <f>SUM(M8:M31)</f>
        <v>50537276010</v>
      </c>
      <c r="N32" s="6"/>
      <c r="O32" s="7">
        <f>SUM(O8:O31)</f>
        <v>53128970482</v>
      </c>
      <c r="P32" s="6"/>
      <c r="Q32" s="7">
        <f>SUM(Q8:Q31)</f>
        <v>-2591694472</v>
      </c>
    </row>
    <row r="33" spans="9:17" ht="24.75" thickTop="1">
      <c r="I33" s="6"/>
      <c r="J33" s="6"/>
      <c r="K33" s="6"/>
      <c r="L33" s="6"/>
      <c r="M33" s="6"/>
      <c r="N33" s="6"/>
      <c r="O33" s="6"/>
      <c r="P33" s="6"/>
      <c r="Q33" s="6"/>
    </row>
    <row r="34" spans="9:17">
      <c r="I34" s="5"/>
      <c r="J34" s="5"/>
      <c r="K34" s="5"/>
      <c r="L34" s="5"/>
      <c r="M34" s="5"/>
      <c r="N34" s="5"/>
      <c r="O34" s="5"/>
      <c r="P34" s="5"/>
      <c r="Q34" s="5"/>
    </row>
    <row r="35" spans="9:17">
      <c r="I35" s="5"/>
      <c r="J35" s="5"/>
      <c r="K35" s="5"/>
      <c r="L35" s="5"/>
      <c r="M35" s="5"/>
      <c r="N35" s="5"/>
      <c r="O35" s="5"/>
      <c r="P35" s="5"/>
      <c r="Q35" s="5"/>
    </row>
    <row r="36" spans="9:17">
      <c r="I36" s="5"/>
      <c r="J36" s="5"/>
      <c r="K36" s="5"/>
      <c r="L36" s="5"/>
      <c r="M36" s="5"/>
      <c r="N36" s="5"/>
      <c r="O36" s="5"/>
      <c r="P36" s="5"/>
      <c r="Q36" s="5"/>
    </row>
    <row r="37" spans="9:17">
      <c r="I37" s="6"/>
      <c r="J37" s="6"/>
      <c r="K37" s="6"/>
      <c r="L37" s="6"/>
      <c r="M37" s="6"/>
      <c r="N37" s="6"/>
      <c r="O37" s="6"/>
      <c r="P37" s="6"/>
      <c r="Q37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44"/>
  <sheetViews>
    <sheetView rightToLeft="1" workbookViewId="0">
      <selection activeCell="K47" sqref="K47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K6" s="15" t="s">
        <v>87</v>
      </c>
      <c r="L6" s="15" t="s">
        <v>87</v>
      </c>
      <c r="M6" s="15" t="s">
        <v>87</v>
      </c>
      <c r="N6" s="15" t="s">
        <v>87</v>
      </c>
      <c r="O6" s="15" t="s">
        <v>87</v>
      </c>
      <c r="P6" s="15" t="s">
        <v>87</v>
      </c>
      <c r="Q6" s="15" t="s">
        <v>87</v>
      </c>
    </row>
    <row r="7" spans="1:17" ht="24.75">
      <c r="A7" s="15" t="s">
        <v>3</v>
      </c>
      <c r="C7" s="15" t="s">
        <v>7</v>
      </c>
      <c r="E7" s="15" t="s">
        <v>112</v>
      </c>
      <c r="G7" s="15" t="s">
        <v>113</v>
      </c>
      <c r="I7" s="15" t="s">
        <v>115</v>
      </c>
      <c r="K7" s="15" t="s">
        <v>7</v>
      </c>
      <c r="M7" s="15" t="s">
        <v>112</v>
      </c>
      <c r="O7" s="15" t="s">
        <v>113</v>
      </c>
      <c r="Q7" s="15" t="s">
        <v>115</v>
      </c>
    </row>
    <row r="8" spans="1:17">
      <c r="A8" s="1" t="s">
        <v>18</v>
      </c>
      <c r="C8" s="6">
        <v>46018</v>
      </c>
      <c r="D8" s="6"/>
      <c r="E8" s="6">
        <v>1473272404</v>
      </c>
      <c r="F8" s="6"/>
      <c r="G8" s="6">
        <v>2078252970</v>
      </c>
      <c r="H8" s="6"/>
      <c r="I8" s="6">
        <v>-604980566</v>
      </c>
      <c r="J8" s="6"/>
      <c r="K8" s="6">
        <v>46018</v>
      </c>
      <c r="L8" s="6"/>
      <c r="M8" s="6">
        <v>1473272404</v>
      </c>
      <c r="N8" s="6"/>
      <c r="O8" s="6">
        <v>2078252970</v>
      </c>
      <c r="P8" s="6"/>
      <c r="Q8" s="6">
        <v>-604980566</v>
      </c>
    </row>
    <row r="9" spans="1:17">
      <c r="A9" s="1" t="s">
        <v>33</v>
      </c>
      <c r="C9" s="6">
        <v>11129</v>
      </c>
      <c r="D9" s="6"/>
      <c r="E9" s="6">
        <v>898391546</v>
      </c>
      <c r="F9" s="6"/>
      <c r="G9" s="6">
        <v>1032038087</v>
      </c>
      <c r="H9" s="6"/>
      <c r="I9" s="6">
        <v>-133646541</v>
      </c>
      <c r="J9" s="6"/>
      <c r="K9" s="6">
        <v>11129</v>
      </c>
      <c r="L9" s="6"/>
      <c r="M9" s="6">
        <v>898391546</v>
      </c>
      <c r="N9" s="6"/>
      <c r="O9" s="6">
        <v>1032038087</v>
      </c>
      <c r="P9" s="6"/>
      <c r="Q9" s="6">
        <v>-133646541</v>
      </c>
    </row>
    <row r="10" spans="1:17">
      <c r="A10" s="1" t="s">
        <v>15</v>
      </c>
      <c r="C10" s="6">
        <v>124227</v>
      </c>
      <c r="D10" s="6"/>
      <c r="E10" s="6">
        <v>1177469460</v>
      </c>
      <c r="F10" s="6"/>
      <c r="G10" s="6">
        <v>1013826991</v>
      </c>
      <c r="H10" s="6"/>
      <c r="I10" s="6">
        <v>163642469</v>
      </c>
      <c r="J10" s="6"/>
      <c r="K10" s="6">
        <v>124227</v>
      </c>
      <c r="L10" s="6"/>
      <c r="M10" s="6">
        <v>1177469460</v>
      </c>
      <c r="N10" s="6"/>
      <c r="O10" s="6">
        <v>1013826991</v>
      </c>
      <c r="P10" s="6"/>
      <c r="Q10" s="6">
        <v>163642469</v>
      </c>
    </row>
    <row r="11" spans="1:17">
      <c r="A11" s="1" t="s">
        <v>34</v>
      </c>
      <c r="C11" s="6">
        <v>104137</v>
      </c>
      <c r="D11" s="6"/>
      <c r="E11" s="6">
        <v>501438219</v>
      </c>
      <c r="F11" s="6"/>
      <c r="G11" s="6">
        <v>600193244</v>
      </c>
      <c r="H11" s="6"/>
      <c r="I11" s="6">
        <v>-98755025</v>
      </c>
      <c r="J11" s="6"/>
      <c r="K11" s="6">
        <v>261540</v>
      </c>
      <c r="L11" s="6"/>
      <c r="M11" s="6">
        <v>1381008507</v>
      </c>
      <c r="N11" s="6"/>
      <c r="O11" s="6">
        <v>1454062427</v>
      </c>
      <c r="P11" s="6"/>
      <c r="Q11" s="6">
        <v>-73053920</v>
      </c>
    </row>
    <row r="12" spans="1:17">
      <c r="A12" s="1" t="s">
        <v>29</v>
      </c>
      <c r="C12" s="6">
        <v>31273</v>
      </c>
      <c r="D12" s="6"/>
      <c r="E12" s="6">
        <v>635998068</v>
      </c>
      <c r="F12" s="6"/>
      <c r="G12" s="6">
        <v>520229198</v>
      </c>
      <c r="H12" s="6"/>
      <c r="I12" s="6">
        <v>115768870</v>
      </c>
      <c r="J12" s="6"/>
      <c r="K12" s="6">
        <v>31273</v>
      </c>
      <c r="L12" s="6"/>
      <c r="M12" s="6">
        <v>635998068</v>
      </c>
      <c r="N12" s="6"/>
      <c r="O12" s="6">
        <v>520229198</v>
      </c>
      <c r="P12" s="6"/>
      <c r="Q12" s="6">
        <v>115768870</v>
      </c>
    </row>
    <row r="13" spans="1:17">
      <c r="A13" s="1" t="s">
        <v>116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207000</v>
      </c>
      <c r="L13" s="6"/>
      <c r="M13" s="6">
        <v>5072189891</v>
      </c>
      <c r="N13" s="6"/>
      <c r="O13" s="6">
        <v>3000722184</v>
      </c>
      <c r="P13" s="6"/>
      <c r="Q13" s="6">
        <v>2071467707</v>
      </c>
    </row>
    <row r="14" spans="1:17">
      <c r="A14" s="1" t="s">
        <v>117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39142</v>
      </c>
      <c r="L14" s="6"/>
      <c r="M14" s="6">
        <v>663073687</v>
      </c>
      <c r="N14" s="6"/>
      <c r="O14" s="6">
        <v>638498414</v>
      </c>
      <c r="P14" s="6"/>
      <c r="Q14" s="6">
        <v>24575273</v>
      </c>
    </row>
    <row r="15" spans="1:17">
      <c r="A15" s="1" t="s">
        <v>28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20599</v>
      </c>
      <c r="L15" s="6"/>
      <c r="M15" s="6">
        <v>474767673</v>
      </c>
      <c r="N15" s="6"/>
      <c r="O15" s="6">
        <v>465224624</v>
      </c>
      <c r="P15" s="6"/>
      <c r="Q15" s="6">
        <v>9543049</v>
      </c>
    </row>
    <row r="16" spans="1:17">
      <c r="A16" s="1" t="s">
        <v>118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192500</v>
      </c>
      <c r="L16" s="6"/>
      <c r="M16" s="6">
        <v>5450395892</v>
      </c>
      <c r="N16" s="6"/>
      <c r="O16" s="6">
        <v>4850839743</v>
      </c>
      <c r="P16" s="6"/>
      <c r="Q16" s="6">
        <v>599556149</v>
      </c>
    </row>
    <row r="17" spans="1:17">
      <c r="A17" s="1" t="s">
        <v>119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110709</v>
      </c>
      <c r="L17" s="6"/>
      <c r="M17" s="6">
        <v>6868454140</v>
      </c>
      <c r="N17" s="6"/>
      <c r="O17" s="6">
        <v>6658042027</v>
      </c>
      <c r="P17" s="6"/>
      <c r="Q17" s="6">
        <v>210412113</v>
      </c>
    </row>
    <row r="18" spans="1:17">
      <c r="A18" s="1" t="s">
        <v>24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12829</v>
      </c>
      <c r="L18" s="6"/>
      <c r="M18" s="6">
        <v>385258087</v>
      </c>
      <c r="N18" s="6"/>
      <c r="O18" s="6">
        <v>413313950</v>
      </c>
      <c r="P18" s="6"/>
      <c r="Q18" s="6">
        <v>-28055863</v>
      </c>
    </row>
    <row r="19" spans="1:17">
      <c r="A19" s="1" t="s">
        <v>30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10868</v>
      </c>
      <c r="L19" s="6"/>
      <c r="M19" s="6">
        <v>413054726</v>
      </c>
      <c r="N19" s="6"/>
      <c r="O19" s="6">
        <v>421080165</v>
      </c>
      <c r="P19" s="6"/>
      <c r="Q19" s="6">
        <v>-8025439</v>
      </c>
    </row>
    <row r="20" spans="1:17">
      <c r="A20" s="1" t="s">
        <v>120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236446</v>
      </c>
      <c r="L20" s="6"/>
      <c r="M20" s="6">
        <v>2160596961</v>
      </c>
      <c r="N20" s="6"/>
      <c r="O20" s="6">
        <v>1932021782</v>
      </c>
      <c r="P20" s="6"/>
      <c r="Q20" s="6">
        <v>228575179</v>
      </c>
    </row>
    <row r="21" spans="1:17">
      <c r="A21" s="1" t="s">
        <v>23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30863</v>
      </c>
      <c r="L21" s="6"/>
      <c r="M21" s="6">
        <v>753178421</v>
      </c>
      <c r="N21" s="6"/>
      <c r="O21" s="6">
        <v>779255872</v>
      </c>
      <c r="P21" s="6"/>
      <c r="Q21" s="6">
        <v>-26077451</v>
      </c>
    </row>
    <row r="22" spans="1:17">
      <c r="A22" s="1" t="s">
        <v>31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1618</v>
      </c>
      <c r="L22" s="6"/>
      <c r="M22" s="6">
        <v>56679063</v>
      </c>
      <c r="N22" s="6"/>
      <c r="O22" s="6">
        <v>67209312</v>
      </c>
      <c r="P22" s="6"/>
      <c r="Q22" s="6">
        <v>-10530249</v>
      </c>
    </row>
    <row r="23" spans="1:17">
      <c r="A23" s="1" t="s">
        <v>121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625850</v>
      </c>
      <c r="L23" s="6"/>
      <c r="M23" s="6">
        <v>7889000638</v>
      </c>
      <c r="N23" s="6"/>
      <c r="O23" s="6">
        <v>7682853198</v>
      </c>
      <c r="P23" s="6"/>
      <c r="Q23" s="6">
        <v>206147440</v>
      </c>
    </row>
    <row r="24" spans="1:17">
      <c r="A24" s="1" t="s">
        <v>22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58510</v>
      </c>
      <c r="L24" s="6"/>
      <c r="M24" s="6">
        <v>923685024</v>
      </c>
      <c r="N24" s="6"/>
      <c r="O24" s="6">
        <v>927008875</v>
      </c>
      <c r="P24" s="6"/>
      <c r="Q24" s="6">
        <v>-3323851</v>
      </c>
    </row>
    <row r="25" spans="1:17">
      <c r="A25" s="1" t="s">
        <v>122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34877</v>
      </c>
      <c r="L25" s="6"/>
      <c r="M25" s="6">
        <v>2582109506</v>
      </c>
      <c r="N25" s="6"/>
      <c r="O25" s="6">
        <v>1951891828</v>
      </c>
      <c r="P25" s="6"/>
      <c r="Q25" s="6">
        <v>630217678</v>
      </c>
    </row>
    <row r="26" spans="1:17">
      <c r="A26" s="1" t="s">
        <v>123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1500000</v>
      </c>
      <c r="L26" s="6"/>
      <c r="M26" s="6">
        <v>4467260715</v>
      </c>
      <c r="N26" s="6"/>
      <c r="O26" s="6">
        <v>3010230805</v>
      </c>
      <c r="P26" s="6"/>
      <c r="Q26" s="6">
        <v>1457029910</v>
      </c>
    </row>
    <row r="27" spans="1:17">
      <c r="A27" s="1" t="s">
        <v>124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6234</v>
      </c>
      <c r="L27" s="6"/>
      <c r="M27" s="6">
        <v>901650087</v>
      </c>
      <c r="N27" s="6"/>
      <c r="O27" s="6">
        <v>1276410441</v>
      </c>
      <c r="P27" s="6"/>
      <c r="Q27" s="6">
        <v>-374760354</v>
      </c>
    </row>
    <row r="28" spans="1:17">
      <c r="A28" s="1" t="s">
        <v>125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1275000</v>
      </c>
      <c r="L28" s="6"/>
      <c r="M28" s="6">
        <v>1741069283</v>
      </c>
      <c r="N28" s="6"/>
      <c r="O28" s="6">
        <v>1640033392</v>
      </c>
      <c r="P28" s="6"/>
      <c r="Q28" s="6">
        <v>101035891</v>
      </c>
    </row>
    <row r="29" spans="1:17">
      <c r="A29" s="1" t="s">
        <v>126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1072615</v>
      </c>
      <c r="L29" s="6"/>
      <c r="M29" s="6">
        <v>9010125699</v>
      </c>
      <c r="N29" s="6"/>
      <c r="O29" s="6">
        <v>4283719308</v>
      </c>
      <c r="P29" s="6"/>
      <c r="Q29" s="6">
        <v>4726406391</v>
      </c>
    </row>
    <row r="30" spans="1:17">
      <c r="A30" s="1" t="s">
        <v>19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21835</v>
      </c>
      <c r="L30" s="6"/>
      <c r="M30" s="6">
        <v>816680322</v>
      </c>
      <c r="N30" s="6"/>
      <c r="O30" s="6">
        <v>720608714</v>
      </c>
      <c r="P30" s="6"/>
      <c r="Q30" s="6">
        <v>96071608</v>
      </c>
    </row>
    <row r="31" spans="1:17">
      <c r="A31" s="1" t="s">
        <v>32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13055</v>
      </c>
      <c r="L31" s="6"/>
      <c r="M31" s="6">
        <v>1052147504</v>
      </c>
      <c r="N31" s="6"/>
      <c r="O31" s="6">
        <v>1024829006</v>
      </c>
      <c r="P31" s="6"/>
      <c r="Q31" s="6">
        <v>27318498</v>
      </c>
    </row>
    <row r="32" spans="1:17">
      <c r="A32" s="1" t="s">
        <v>47</v>
      </c>
      <c r="C32" s="6">
        <v>3153</v>
      </c>
      <c r="D32" s="6"/>
      <c r="E32" s="6">
        <v>3153000000</v>
      </c>
      <c r="F32" s="6"/>
      <c r="G32" s="6">
        <v>2999046477</v>
      </c>
      <c r="H32" s="6"/>
      <c r="I32" s="6">
        <v>153953523</v>
      </c>
      <c r="J32" s="6"/>
      <c r="K32" s="6">
        <v>3153</v>
      </c>
      <c r="L32" s="6"/>
      <c r="M32" s="6">
        <v>3153000000</v>
      </c>
      <c r="N32" s="6"/>
      <c r="O32" s="6">
        <v>2999046477</v>
      </c>
      <c r="P32" s="6"/>
      <c r="Q32" s="6">
        <v>153953523</v>
      </c>
    </row>
    <row r="33" spans="1:20">
      <c r="A33" s="1" t="s">
        <v>62</v>
      </c>
      <c r="C33" s="6">
        <v>1900</v>
      </c>
      <c r="D33" s="6"/>
      <c r="E33" s="6">
        <v>1900000000</v>
      </c>
      <c r="F33" s="6"/>
      <c r="G33" s="6">
        <v>1865340030</v>
      </c>
      <c r="H33" s="6"/>
      <c r="I33" s="6">
        <v>34659970</v>
      </c>
      <c r="J33" s="6"/>
      <c r="K33" s="6">
        <v>1900</v>
      </c>
      <c r="L33" s="6"/>
      <c r="M33" s="6">
        <v>1900000000</v>
      </c>
      <c r="N33" s="6"/>
      <c r="O33" s="6">
        <v>1865340030</v>
      </c>
      <c r="P33" s="6"/>
      <c r="Q33" s="6">
        <v>34659970</v>
      </c>
    </row>
    <row r="34" spans="1:20">
      <c r="A34" s="1" t="s">
        <v>56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J34" s="6"/>
      <c r="K34" s="6">
        <v>3594</v>
      </c>
      <c r="L34" s="6"/>
      <c r="M34" s="6">
        <v>2999978938</v>
      </c>
      <c r="N34" s="6"/>
      <c r="O34" s="6">
        <v>2964584452</v>
      </c>
      <c r="P34" s="6"/>
      <c r="Q34" s="6">
        <v>35394486</v>
      </c>
    </row>
    <row r="35" spans="1:20">
      <c r="A35" s="1" t="s">
        <v>53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J35" s="6"/>
      <c r="K35" s="6">
        <v>1138</v>
      </c>
      <c r="L35" s="6"/>
      <c r="M35" s="6">
        <v>999221840</v>
      </c>
      <c r="N35" s="6"/>
      <c r="O35" s="6">
        <v>974679626</v>
      </c>
      <c r="P35" s="6"/>
      <c r="Q35" s="6">
        <v>24542214</v>
      </c>
    </row>
    <row r="36" spans="1:20">
      <c r="A36" s="1" t="s">
        <v>54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J36" s="6"/>
      <c r="K36" s="6">
        <v>1161</v>
      </c>
      <c r="L36" s="6"/>
      <c r="M36" s="6">
        <v>998878433</v>
      </c>
      <c r="N36" s="6"/>
      <c r="O36" s="6">
        <v>981603124</v>
      </c>
      <c r="P36" s="6"/>
      <c r="Q36" s="6">
        <v>17275309</v>
      </c>
    </row>
    <row r="37" spans="1:20">
      <c r="A37" s="1" t="s">
        <v>127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J37" s="6"/>
      <c r="K37" s="6">
        <v>6647</v>
      </c>
      <c r="L37" s="6"/>
      <c r="M37" s="6">
        <v>6061762749</v>
      </c>
      <c r="N37" s="6"/>
      <c r="O37" s="6">
        <v>6000849024</v>
      </c>
      <c r="P37" s="6"/>
      <c r="Q37" s="6">
        <v>60913725</v>
      </c>
    </row>
    <row r="38" spans="1:20">
      <c r="A38" s="1" t="s">
        <v>93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J38" s="6"/>
      <c r="K38" s="6">
        <v>9941</v>
      </c>
      <c r="L38" s="6"/>
      <c r="M38" s="6">
        <v>9941000000</v>
      </c>
      <c r="N38" s="6"/>
      <c r="O38" s="6">
        <v>9709205147</v>
      </c>
      <c r="P38" s="6"/>
      <c r="Q38" s="6">
        <v>231794853</v>
      </c>
    </row>
    <row r="39" spans="1:20">
      <c r="A39" s="1" t="s">
        <v>128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1083</v>
      </c>
      <c r="L39" s="6"/>
      <c r="M39" s="6">
        <v>1083000000</v>
      </c>
      <c r="N39" s="6"/>
      <c r="O39" s="6">
        <v>1024321478</v>
      </c>
      <c r="P39" s="6"/>
      <c r="Q39" s="6">
        <v>58678522</v>
      </c>
    </row>
    <row r="40" spans="1:20" ht="24.75" thickBot="1">
      <c r="C40" s="6"/>
      <c r="D40" s="6"/>
      <c r="E40" s="7">
        <f>SUM(E8:E39)</f>
        <v>9739569697</v>
      </c>
      <c r="F40" s="6"/>
      <c r="G40" s="7">
        <f>SUM(G8:G39)</f>
        <v>10108926997</v>
      </c>
      <c r="H40" s="6"/>
      <c r="I40" s="7">
        <f>SUM(I8:I39)</f>
        <v>-369357300</v>
      </c>
      <c r="J40" s="6"/>
      <c r="K40" s="6"/>
      <c r="L40" s="6"/>
      <c r="M40" s="7">
        <f>SUM(M8:M39)</f>
        <v>84384359264</v>
      </c>
      <c r="N40" s="6"/>
      <c r="O40" s="7">
        <f>SUM(O8:O39)</f>
        <v>74361832671</v>
      </c>
      <c r="P40" s="6"/>
      <c r="Q40" s="7">
        <f>SUM(Q8:Q39)</f>
        <v>10022526593</v>
      </c>
    </row>
    <row r="41" spans="1:20" ht="24.75" thickTop="1">
      <c r="E41" s="2"/>
      <c r="I41" s="13"/>
      <c r="J41" s="13"/>
      <c r="K41" s="13"/>
      <c r="L41" s="13"/>
      <c r="M41" s="13"/>
      <c r="N41" s="13"/>
      <c r="O41" s="13"/>
      <c r="P41" s="13"/>
      <c r="Q41" s="13"/>
      <c r="T41" s="2"/>
    </row>
    <row r="42" spans="1:20">
      <c r="E42" s="2"/>
      <c r="T42" s="2"/>
    </row>
    <row r="43" spans="1:20">
      <c r="E43" s="2"/>
      <c r="T43" s="2"/>
    </row>
    <row r="44" spans="1:20">
      <c r="E44" s="2"/>
      <c r="I44" s="13"/>
      <c r="J44" s="13"/>
      <c r="K44" s="13"/>
      <c r="L44" s="13"/>
      <c r="M44" s="13"/>
      <c r="N44" s="13"/>
      <c r="O44" s="13"/>
      <c r="P44" s="13"/>
      <c r="Q44" s="13"/>
      <c r="T44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2"/>
  <sheetViews>
    <sheetView rightToLeft="1" workbookViewId="0">
      <selection activeCell="M46" sqref="M46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84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86</v>
      </c>
      <c r="H6" s="15" t="s">
        <v>86</v>
      </c>
      <c r="I6" s="15" t="s">
        <v>86</v>
      </c>
      <c r="J6" s="15" t="s">
        <v>86</v>
      </c>
      <c r="K6" s="15" t="s">
        <v>86</v>
      </c>
      <c r="M6" s="15" t="s">
        <v>87</v>
      </c>
      <c r="N6" s="15" t="s">
        <v>87</v>
      </c>
      <c r="O6" s="15" t="s">
        <v>87</v>
      </c>
      <c r="P6" s="15" t="s">
        <v>87</v>
      </c>
      <c r="Q6" s="15" t="s">
        <v>87</v>
      </c>
      <c r="R6" s="15" t="s">
        <v>87</v>
      </c>
      <c r="S6" s="15" t="s">
        <v>87</v>
      </c>
      <c r="T6" s="15" t="s">
        <v>87</v>
      </c>
      <c r="U6" s="15" t="s">
        <v>87</v>
      </c>
    </row>
    <row r="7" spans="1:21" ht="24.75">
      <c r="A7" s="15" t="s">
        <v>3</v>
      </c>
      <c r="C7" s="15" t="s">
        <v>129</v>
      </c>
      <c r="E7" s="15" t="s">
        <v>130</v>
      </c>
      <c r="G7" s="15" t="s">
        <v>131</v>
      </c>
      <c r="I7" s="15" t="s">
        <v>71</v>
      </c>
      <c r="K7" s="15" t="s">
        <v>132</v>
      </c>
      <c r="M7" s="15" t="s">
        <v>129</v>
      </c>
      <c r="O7" s="15" t="s">
        <v>130</v>
      </c>
      <c r="Q7" s="15" t="s">
        <v>131</v>
      </c>
      <c r="S7" s="15" t="s">
        <v>71</v>
      </c>
      <c r="U7" s="15" t="s">
        <v>132</v>
      </c>
    </row>
    <row r="8" spans="1:21">
      <c r="A8" s="1" t="s">
        <v>18</v>
      </c>
      <c r="C8" s="6">
        <v>0</v>
      </c>
      <c r="D8" s="6"/>
      <c r="E8" s="6">
        <v>0</v>
      </c>
      <c r="F8" s="6"/>
      <c r="G8" s="6">
        <v>-604980566</v>
      </c>
      <c r="H8" s="6"/>
      <c r="I8" s="6">
        <f>G8+E8+C8</f>
        <v>-604980566</v>
      </c>
      <c r="J8" s="6"/>
      <c r="K8" s="8">
        <f t="shared" ref="K8:K40" si="0">I8/$I$41</f>
        <v>0.52743306413339874</v>
      </c>
      <c r="L8" s="6"/>
      <c r="M8" s="6">
        <v>193275600</v>
      </c>
      <c r="N8" s="6"/>
      <c r="O8" s="6">
        <v>0</v>
      </c>
      <c r="P8" s="6"/>
      <c r="Q8" s="6">
        <v>-604980566</v>
      </c>
      <c r="R8" s="6"/>
      <c r="S8" s="6">
        <f>Q8+O8+M8</f>
        <v>-411704966</v>
      </c>
      <c r="T8" s="6"/>
      <c r="U8" s="8">
        <f>S8/$S$41</f>
        <v>-5.4074862896841901E-2</v>
      </c>
    </row>
    <row r="9" spans="1:21">
      <c r="A9" s="1" t="s">
        <v>33</v>
      </c>
      <c r="C9" s="6">
        <v>0</v>
      </c>
      <c r="D9" s="6"/>
      <c r="E9" s="6">
        <v>147015491</v>
      </c>
      <c r="F9" s="6"/>
      <c r="G9" s="6">
        <v>-133646541</v>
      </c>
      <c r="H9" s="6"/>
      <c r="I9" s="6">
        <f t="shared" ref="I9:I40" si="1">G9+E9+C9</f>
        <v>13368950</v>
      </c>
      <c r="J9" s="6"/>
      <c r="K9" s="8">
        <f t="shared" si="0"/>
        <v>-1.1655293837564695E-2</v>
      </c>
      <c r="L9" s="6"/>
      <c r="M9" s="6">
        <v>324426000</v>
      </c>
      <c r="N9" s="6"/>
      <c r="O9" s="6">
        <v>-238389935</v>
      </c>
      <c r="P9" s="6"/>
      <c r="Q9" s="6">
        <v>-133646541</v>
      </c>
      <c r="R9" s="6"/>
      <c r="S9" s="6">
        <f t="shared" ref="S9:S39" si="2">Q9+O9+M9</f>
        <v>-47610476</v>
      </c>
      <c r="T9" s="6"/>
      <c r="U9" s="8">
        <f>S9/$S$41</f>
        <v>-6.2533371583217241E-3</v>
      </c>
    </row>
    <row r="10" spans="1:21">
      <c r="A10" s="1" t="s">
        <v>15</v>
      </c>
      <c r="C10" s="6">
        <v>0</v>
      </c>
      <c r="D10" s="6"/>
      <c r="E10" s="6">
        <v>0</v>
      </c>
      <c r="F10" s="6"/>
      <c r="G10" s="6">
        <v>163642469</v>
      </c>
      <c r="H10" s="6"/>
      <c r="I10" s="6">
        <f t="shared" si="1"/>
        <v>163642469</v>
      </c>
      <c r="J10" s="6"/>
      <c r="K10" s="8">
        <f t="shared" si="0"/>
        <v>-0.14266648169823146</v>
      </c>
      <c r="L10" s="6"/>
      <c r="M10" s="6">
        <v>0</v>
      </c>
      <c r="N10" s="6"/>
      <c r="O10" s="6">
        <v>0</v>
      </c>
      <c r="P10" s="6"/>
      <c r="Q10" s="6">
        <v>163642469</v>
      </c>
      <c r="R10" s="6"/>
      <c r="S10" s="6">
        <f t="shared" si="2"/>
        <v>163642469</v>
      </c>
      <c r="T10" s="6"/>
      <c r="U10" s="8">
        <f t="shared" ref="U10:U12" si="3">S10/$S$41</f>
        <v>2.1493411073588316E-2</v>
      </c>
    </row>
    <row r="11" spans="1:21">
      <c r="A11" s="1" t="s">
        <v>34</v>
      </c>
      <c r="C11" s="6">
        <v>0</v>
      </c>
      <c r="D11" s="6"/>
      <c r="E11" s="6">
        <v>2309627</v>
      </c>
      <c r="F11" s="6"/>
      <c r="G11" s="6">
        <v>-98755025</v>
      </c>
      <c r="H11" s="6"/>
      <c r="I11" s="6">
        <f t="shared" si="1"/>
        <v>-96445398</v>
      </c>
      <c r="J11" s="6"/>
      <c r="K11" s="8">
        <f t="shared" si="0"/>
        <v>8.4082852652667142E-2</v>
      </c>
      <c r="L11" s="6"/>
      <c r="M11" s="6">
        <v>230487329</v>
      </c>
      <c r="N11" s="6"/>
      <c r="O11" s="6">
        <v>-377995916</v>
      </c>
      <c r="P11" s="6"/>
      <c r="Q11" s="6">
        <v>-73053920</v>
      </c>
      <c r="R11" s="6"/>
      <c r="S11" s="6">
        <f t="shared" si="2"/>
        <v>-220562507</v>
      </c>
      <c r="T11" s="6"/>
      <c r="U11" s="8">
        <f t="shared" si="3"/>
        <v>-2.8969500761884745E-2</v>
      </c>
    </row>
    <row r="12" spans="1:21">
      <c r="A12" s="1" t="s">
        <v>29</v>
      </c>
      <c r="C12" s="6">
        <v>0</v>
      </c>
      <c r="D12" s="6"/>
      <c r="E12" s="6">
        <v>0</v>
      </c>
      <c r="F12" s="6"/>
      <c r="G12" s="6">
        <v>115768870</v>
      </c>
      <c r="H12" s="6"/>
      <c r="I12" s="6">
        <f t="shared" si="1"/>
        <v>115768870</v>
      </c>
      <c r="J12" s="6"/>
      <c r="K12" s="8">
        <f t="shared" si="0"/>
        <v>-0.1009294071032376</v>
      </c>
      <c r="L12" s="6"/>
      <c r="M12" s="6">
        <v>0</v>
      </c>
      <c r="N12" s="6"/>
      <c r="O12" s="6">
        <v>0</v>
      </c>
      <c r="P12" s="6"/>
      <c r="Q12" s="6">
        <v>115768870</v>
      </c>
      <c r="R12" s="6"/>
      <c r="S12" s="6">
        <f t="shared" si="2"/>
        <v>115768870</v>
      </c>
      <c r="T12" s="6"/>
      <c r="U12" s="8">
        <f t="shared" si="3"/>
        <v>1.520551436091328E-2</v>
      </c>
    </row>
    <row r="13" spans="1:21">
      <c r="A13" s="1" t="s">
        <v>116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1"/>
        <v>0</v>
      </c>
      <c r="J13" s="6"/>
      <c r="K13" s="8">
        <f t="shared" si="0"/>
        <v>0</v>
      </c>
      <c r="L13" s="6"/>
      <c r="M13" s="6">
        <v>0</v>
      </c>
      <c r="N13" s="6"/>
      <c r="O13" s="6">
        <v>0</v>
      </c>
      <c r="P13" s="6"/>
      <c r="Q13" s="6">
        <v>2071467707</v>
      </c>
      <c r="R13" s="6"/>
      <c r="S13" s="6">
        <f t="shared" si="2"/>
        <v>2071467707</v>
      </c>
      <c r="T13" s="6"/>
      <c r="U13" s="8">
        <f>S13/$S$41</f>
        <v>0.27207428013209944</v>
      </c>
    </row>
    <row r="14" spans="1:21">
      <c r="A14" s="1" t="s">
        <v>117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1"/>
        <v>0</v>
      </c>
      <c r="J14" s="6"/>
      <c r="K14" s="8">
        <f t="shared" si="0"/>
        <v>0</v>
      </c>
      <c r="L14" s="6"/>
      <c r="M14" s="6">
        <v>0</v>
      </c>
      <c r="N14" s="6"/>
      <c r="O14" s="6">
        <v>0</v>
      </c>
      <c r="P14" s="6"/>
      <c r="Q14" s="6">
        <v>24575273</v>
      </c>
      <c r="R14" s="6"/>
      <c r="S14" s="6">
        <f t="shared" si="2"/>
        <v>24575273</v>
      </c>
      <c r="T14" s="6"/>
      <c r="U14" s="8">
        <f t="shared" ref="U14:U40" si="4">S14/$S$41</f>
        <v>3.2278078426857273E-3</v>
      </c>
    </row>
    <row r="15" spans="1:21">
      <c r="A15" s="1" t="s">
        <v>28</v>
      </c>
      <c r="C15" s="6">
        <v>0</v>
      </c>
      <c r="D15" s="6"/>
      <c r="E15" s="6">
        <v>-19771654</v>
      </c>
      <c r="F15" s="6"/>
      <c r="G15" s="6">
        <v>0</v>
      </c>
      <c r="H15" s="6"/>
      <c r="I15" s="6">
        <f t="shared" si="1"/>
        <v>-19771654</v>
      </c>
      <c r="J15" s="6"/>
      <c r="K15" s="8">
        <f t="shared" si="0"/>
        <v>1.7237287672155356E-2</v>
      </c>
      <c r="L15" s="6"/>
      <c r="M15" s="6">
        <v>168300000</v>
      </c>
      <c r="N15" s="6"/>
      <c r="O15" s="6">
        <v>-237766819</v>
      </c>
      <c r="P15" s="6"/>
      <c r="Q15" s="6">
        <v>9543049</v>
      </c>
      <c r="R15" s="6"/>
      <c r="S15" s="6">
        <f t="shared" si="2"/>
        <v>-59923770</v>
      </c>
      <c r="T15" s="6"/>
      <c r="U15" s="8">
        <f t="shared" si="4"/>
        <v>-7.8706110312302818E-3</v>
      </c>
    </row>
    <row r="16" spans="1:21">
      <c r="A16" s="1" t="s">
        <v>118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1"/>
        <v>0</v>
      </c>
      <c r="J16" s="6"/>
      <c r="K16" s="8">
        <f t="shared" si="0"/>
        <v>0</v>
      </c>
      <c r="L16" s="6"/>
      <c r="M16" s="6">
        <v>0</v>
      </c>
      <c r="N16" s="6"/>
      <c r="O16" s="6">
        <v>0</v>
      </c>
      <c r="P16" s="6"/>
      <c r="Q16" s="6">
        <v>599556149</v>
      </c>
      <c r="R16" s="6"/>
      <c r="S16" s="6">
        <f t="shared" si="2"/>
        <v>599556149</v>
      </c>
      <c r="T16" s="6"/>
      <c r="U16" s="8">
        <f t="shared" si="4"/>
        <v>7.8747936589459347E-2</v>
      </c>
    </row>
    <row r="17" spans="1:21">
      <c r="A17" s="1" t="s">
        <v>119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1"/>
        <v>0</v>
      </c>
      <c r="J17" s="6"/>
      <c r="K17" s="8">
        <f t="shared" si="0"/>
        <v>0</v>
      </c>
      <c r="L17" s="6"/>
      <c r="M17" s="6">
        <v>0</v>
      </c>
      <c r="N17" s="6"/>
      <c r="O17" s="6">
        <v>0</v>
      </c>
      <c r="P17" s="6"/>
      <c r="Q17" s="6">
        <v>210412113</v>
      </c>
      <c r="R17" s="6"/>
      <c r="S17" s="6">
        <f t="shared" si="2"/>
        <v>210412113</v>
      </c>
      <c r="T17" s="6"/>
      <c r="U17" s="8">
        <f t="shared" si="4"/>
        <v>2.7636310226847753E-2</v>
      </c>
    </row>
    <row r="18" spans="1:21">
      <c r="A18" s="1" t="s">
        <v>24</v>
      </c>
      <c r="C18" s="6">
        <v>0</v>
      </c>
      <c r="D18" s="6"/>
      <c r="E18" s="6">
        <v>-200889552</v>
      </c>
      <c r="F18" s="6"/>
      <c r="G18" s="6">
        <v>0</v>
      </c>
      <c r="H18" s="6"/>
      <c r="I18" s="6">
        <f t="shared" si="1"/>
        <v>-200889552</v>
      </c>
      <c r="J18" s="6"/>
      <c r="K18" s="8">
        <f t="shared" si="0"/>
        <v>0.17513916631124601</v>
      </c>
      <c r="L18" s="6"/>
      <c r="M18" s="6">
        <v>185780185</v>
      </c>
      <c r="N18" s="6"/>
      <c r="O18" s="6">
        <v>-182099359</v>
      </c>
      <c r="P18" s="6"/>
      <c r="Q18" s="6">
        <v>-28055863</v>
      </c>
      <c r="R18" s="6"/>
      <c r="S18" s="6">
        <f t="shared" si="2"/>
        <v>-24375037</v>
      </c>
      <c r="T18" s="6"/>
      <c r="U18" s="8">
        <f t="shared" si="4"/>
        <v>-3.2015081010231209E-3</v>
      </c>
    </row>
    <row r="19" spans="1:21">
      <c r="A19" s="1" t="s">
        <v>30</v>
      </c>
      <c r="C19" s="6">
        <v>0</v>
      </c>
      <c r="D19" s="6"/>
      <c r="E19" s="6">
        <v>295815085</v>
      </c>
      <c r="F19" s="6"/>
      <c r="G19" s="6">
        <v>0</v>
      </c>
      <c r="H19" s="6"/>
      <c r="I19" s="6">
        <f t="shared" si="1"/>
        <v>295815085</v>
      </c>
      <c r="J19" s="6"/>
      <c r="K19" s="8">
        <f t="shared" si="0"/>
        <v>-0.25789697300529785</v>
      </c>
      <c r="L19" s="6"/>
      <c r="M19" s="6">
        <v>0</v>
      </c>
      <c r="N19" s="6"/>
      <c r="O19" s="6">
        <v>-791541320</v>
      </c>
      <c r="P19" s="6"/>
      <c r="Q19" s="6">
        <v>-8025439</v>
      </c>
      <c r="R19" s="6"/>
      <c r="S19" s="6">
        <f t="shared" si="2"/>
        <v>-799566759</v>
      </c>
      <c r="T19" s="6"/>
      <c r="U19" s="8">
        <f t="shared" si="4"/>
        <v>-0.10501807469040156</v>
      </c>
    </row>
    <row r="20" spans="1:21">
      <c r="A20" s="1" t="s">
        <v>120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1"/>
        <v>0</v>
      </c>
      <c r="J20" s="6"/>
      <c r="K20" s="8">
        <f t="shared" si="0"/>
        <v>0</v>
      </c>
      <c r="L20" s="6"/>
      <c r="M20" s="6">
        <v>0</v>
      </c>
      <c r="N20" s="6"/>
      <c r="O20" s="6">
        <v>0</v>
      </c>
      <c r="P20" s="6"/>
      <c r="Q20" s="6">
        <v>228575179</v>
      </c>
      <c r="R20" s="6"/>
      <c r="S20" s="6">
        <f t="shared" si="2"/>
        <v>228575179</v>
      </c>
      <c r="T20" s="6"/>
      <c r="U20" s="8">
        <f t="shared" si="4"/>
        <v>3.0021914931300821E-2</v>
      </c>
    </row>
    <row r="21" spans="1:21">
      <c r="A21" s="1" t="s">
        <v>23</v>
      </c>
      <c r="C21" s="6">
        <v>0</v>
      </c>
      <c r="D21" s="6"/>
      <c r="E21" s="6">
        <v>57754305</v>
      </c>
      <c r="F21" s="6"/>
      <c r="G21" s="6">
        <v>0</v>
      </c>
      <c r="H21" s="6"/>
      <c r="I21" s="6">
        <f t="shared" si="1"/>
        <v>57754305</v>
      </c>
      <c r="J21" s="6"/>
      <c r="K21" s="8">
        <f t="shared" si="0"/>
        <v>-5.0351253850102799E-2</v>
      </c>
      <c r="L21" s="6"/>
      <c r="M21" s="6">
        <v>164500000</v>
      </c>
      <c r="N21" s="6"/>
      <c r="O21" s="6">
        <v>-518397077</v>
      </c>
      <c r="P21" s="6"/>
      <c r="Q21" s="6">
        <v>-26077451</v>
      </c>
      <c r="R21" s="6"/>
      <c r="S21" s="6">
        <f t="shared" si="2"/>
        <v>-379974528</v>
      </c>
      <c r="T21" s="6"/>
      <c r="U21" s="8">
        <f t="shared" si="4"/>
        <v>-4.9907269046378752E-2</v>
      </c>
    </row>
    <row r="22" spans="1:21">
      <c r="A22" s="1" t="s">
        <v>31</v>
      </c>
      <c r="C22" s="6">
        <v>0</v>
      </c>
      <c r="D22" s="6"/>
      <c r="E22" s="6">
        <v>-124314789</v>
      </c>
      <c r="F22" s="6"/>
      <c r="G22" s="6">
        <v>0</v>
      </c>
      <c r="H22" s="6"/>
      <c r="I22" s="6">
        <f t="shared" si="1"/>
        <v>-124314789</v>
      </c>
      <c r="J22" s="6"/>
      <c r="K22" s="8">
        <f t="shared" si="0"/>
        <v>0.10837989476734189</v>
      </c>
      <c r="L22" s="6"/>
      <c r="M22" s="6">
        <v>124809009</v>
      </c>
      <c r="N22" s="6"/>
      <c r="O22" s="6">
        <v>-511527731</v>
      </c>
      <c r="P22" s="6"/>
      <c r="Q22" s="6">
        <v>-10530249</v>
      </c>
      <c r="R22" s="6"/>
      <c r="S22" s="6">
        <f t="shared" si="2"/>
        <v>-397248971</v>
      </c>
      <c r="T22" s="6"/>
      <c r="U22" s="8">
        <f t="shared" si="4"/>
        <v>-5.2176158697917009E-2</v>
      </c>
    </row>
    <row r="23" spans="1:21">
      <c r="A23" s="1" t="s">
        <v>121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1"/>
        <v>0</v>
      </c>
      <c r="J23" s="6"/>
      <c r="K23" s="8">
        <f t="shared" si="0"/>
        <v>0</v>
      </c>
      <c r="L23" s="6"/>
      <c r="M23" s="6">
        <v>0</v>
      </c>
      <c r="N23" s="6"/>
      <c r="O23" s="6">
        <v>0</v>
      </c>
      <c r="P23" s="6"/>
      <c r="Q23" s="6">
        <v>206147440</v>
      </c>
      <c r="R23" s="6"/>
      <c r="S23" s="6">
        <f t="shared" si="2"/>
        <v>206147440</v>
      </c>
      <c r="T23" s="6"/>
      <c r="U23" s="8">
        <f t="shared" si="4"/>
        <v>2.707617219884334E-2</v>
      </c>
    </row>
    <row r="24" spans="1:21">
      <c r="A24" s="1" t="s">
        <v>22</v>
      </c>
      <c r="C24" s="6">
        <v>0</v>
      </c>
      <c r="D24" s="6"/>
      <c r="E24" s="6">
        <v>267665582</v>
      </c>
      <c r="F24" s="6"/>
      <c r="G24" s="6">
        <v>0</v>
      </c>
      <c r="H24" s="6"/>
      <c r="I24" s="6">
        <f t="shared" si="1"/>
        <v>267665582</v>
      </c>
      <c r="J24" s="6"/>
      <c r="K24" s="8">
        <f t="shared" si="0"/>
        <v>-0.23335572415281436</v>
      </c>
      <c r="L24" s="6"/>
      <c r="M24" s="6">
        <v>0</v>
      </c>
      <c r="N24" s="6"/>
      <c r="O24" s="6">
        <v>110241598</v>
      </c>
      <c r="P24" s="6"/>
      <c r="Q24" s="6">
        <v>-3323851</v>
      </c>
      <c r="R24" s="6"/>
      <c r="S24" s="6">
        <f t="shared" si="2"/>
        <v>106917747</v>
      </c>
      <c r="T24" s="6"/>
      <c r="U24" s="8">
        <f t="shared" si="4"/>
        <v>1.4042974915838712E-2</v>
      </c>
    </row>
    <row r="25" spans="1:21">
      <c r="A25" s="1" t="s">
        <v>122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1"/>
        <v>0</v>
      </c>
      <c r="J25" s="6"/>
      <c r="K25" s="8">
        <f t="shared" si="0"/>
        <v>0</v>
      </c>
      <c r="L25" s="6"/>
      <c r="M25" s="6">
        <v>0</v>
      </c>
      <c r="N25" s="6"/>
      <c r="O25" s="6">
        <v>0</v>
      </c>
      <c r="P25" s="6"/>
      <c r="Q25" s="6">
        <v>630217678</v>
      </c>
      <c r="R25" s="6"/>
      <c r="S25" s="6">
        <f t="shared" si="2"/>
        <v>630217678</v>
      </c>
      <c r="T25" s="6"/>
      <c r="U25" s="8">
        <f t="shared" si="4"/>
        <v>8.2775135952613349E-2</v>
      </c>
    </row>
    <row r="26" spans="1:21">
      <c r="A26" s="1" t="s">
        <v>123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1"/>
        <v>0</v>
      </c>
      <c r="J26" s="6"/>
      <c r="K26" s="8">
        <f t="shared" si="0"/>
        <v>0</v>
      </c>
      <c r="L26" s="6"/>
      <c r="M26" s="6">
        <v>0</v>
      </c>
      <c r="N26" s="6"/>
      <c r="O26" s="6">
        <v>0</v>
      </c>
      <c r="P26" s="6"/>
      <c r="Q26" s="6">
        <v>1457029910</v>
      </c>
      <c r="R26" s="6"/>
      <c r="S26" s="6">
        <f t="shared" si="2"/>
        <v>1457029910</v>
      </c>
      <c r="T26" s="6"/>
      <c r="U26" s="8">
        <f t="shared" si="4"/>
        <v>0.19137173249410816</v>
      </c>
    </row>
    <row r="27" spans="1:21">
      <c r="A27" s="1" t="s">
        <v>124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8">
        <f t="shared" si="0"/>
        <v>0</v>
      </c>
      <c r="L27" s="6"/>
      <c r="M27" s="6">
        <v>0</v>
      </c>
      <c r="N27" s="6"/>
      <c r="O27" s="6">
        <v>0</v>
      </c>
      <c r="P27" s="6"/>
      <c r="Q27" s="6">
        <v>-374760354</v>
      </c>
      <c r="R27" s="6"/>
      <c r="S27" s="6">
        <f t="shared" si="2"/>
        <v>-374760354</v>
      </c>
      <c r="T27" s="6"/>
      <c r="U27" s="8">
        <f t="shared" si="4"/>
        <v>-4.9222420022307763E-2</v>
      </c>
    </row>
    <row r="28" spans="1:21">
      <c r="A28" s="1" t="s">
        <v>125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8">
        <f t="shared" si="0"/>
        <v>0</v>
      </c>
      <c r="L28" s="6"/>
      <c r="M28" s="6">
        <v>0</v>
      </c>
      <c r="N28" s="6"/>
      <c r="O28" s="6">
        <v>0</v>
      </c>
      <c r="P28" s="6"/>
      <c r="Q28" s="6">
        <v>101035891</v>
      </c>
      <c r="R28" s="6"/>
      <c r="S28" s="6">
        <f t="shared" si="2"/>
        <v>101035891</v>
      </c>
      <c r="T28" s="6"/>
      <c r="U28" s="8">
        <f t="shared" si="4"/>
        <v>1.3270430052294446E-2</v>
      </c>
    </row>
    <row r="29" spans="1:21">
      <c r="A29" s="1" t="s">
        <v>126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1"/>
        <v>0</v>
      </c>
      <c r="J29" s="6"/>
      <c r="K29" s="8">
        <f t="shared" si="0"/>
        <v>0</v>
      </c>
      <c r="L29" s="6"/>
      <c r="M29" s="6">
        <v>0</v>
      </c>
      <c r="N29" s="6"/>
      <c r="O29" s="6">
        <v>0</v>
      </c>
      <c r="P29" s="6"/>
      <c r="Q29" s="6">
        <v>4726406391</v>
      </c>
      <c r="R29" s="6"/>
      <c r="S29" s="6">
        <f t="shared" si="2"/>
        <v>4726406391</v>
      </c>
      <c r="T29" s="6"/>
      <c r="U29" s="8">
        <f t="shared" si="4"/>
        <v>0.62078381048258313</v>
      </c>
    </row>
    <row r="30" spans="1:21">
      <c r="A30" s="1" t="s">
        <v>19</v>
      </c>
      <c r="C30" s="6">
        <v>0</v>
      </c>
      <c r="D30" s="6"/>
      <c r="E30" s="6">
        <v>50234899</v>
      </c>
      <c r="F30" s="6"/>
      <c r="G30" s="6">
        <v>0</v>
      </c>
      <c r="H30" s="6"/>
      <c r="I30" s="6">
        <f t="shared" si="1"/>
        <v>50234899</v>
      </c>
      <c r="J30" s="6"/>
      <c r="K30" s="8">
        <f t="shared" si="0"/>
        <v>-4.3795698895229981E-2</v>
      </c>
      <c r="L30" s="6"/>
      <c r="M30" s="6">
        <v>0</v>
      </c>
      <c r="N30" s="6"/>
      <c r="O30" s="6">
        <v>225402811</v>
      </c>
      <c r="P30" s="6"/>
      <c r="Q30" s="6">
        <v>96071608</v>
      </c>
      <c r="R30" s="6"/>
      <c r="S30" s="6">
        <f t="shared" si="2"/>
        <v>321474419</v>
      </c>
      <c r="T30" s="6"/>
      <c r="U30" s="8">
        <f t="shared" si="4"/>
        <v>4.2223646950780062E-2</v>
      </c>
    </row>
    <row r="31" spans="1:21">
      <c r="A31" s="1" t="s">
        <v>32</v>
      </c>
      <c r="C31" s="6">
        <v>0</v>
      </c>
      <c r="D31" s="6"/>
      <c r="E31" s="6">
        <v>-138955068</v>
      </c>
      <c r="F31" s="6"/>
      <c r="G31" s="6">
        <v>0</v>
      </c>
      <c r="H31" s="6"/>
      <c r="I31" s="6">
        <f t="shared" si="1"/>
        <v>-138955068</v>
      </c>
      <c r="J31" s="6"/>
      <c r="K31" s="8">
        <f t="shared" si="0"/>
        <v>0.12114355635699012</v>
      </c>
      <c r="L31" s="6"/>
      <c r="M31" s="6">
        <v>334453100</v>
      </c>
      <c r="N31" s="6"/>
      <c r="O31" s="6">
        <v>-178466034</v>
      </c>
      <c r="P31" s="6"/>
      <c r="Q31" s="6">
        <v>27318498</v>
      </c>
      <c r="R31" s="6"/>
      <c r="S31" s="6">
        <f t="shared" si="2"/>
        <v>183305564</v>
      </c>
      <c r="T31" s="6"/>
      <c r="U31" s="8">
        <f t="shared" si="4"/>
        <v>2.4076035171089676E-2</v>
      </c>
    </row>
    <row r="32" spans="1:21">
      <c r="A32" s="1" t="s">
        <v>20</v>
      </c>
      <c r="C32" s="6">
        <v>0</v>
      </c>
      <c r="D32" s="6"/>
      <c r="E32" s="6">
        <v>66097552</v>
      </c>
      <c r="F32" s="6"/>
      <c r="G32" s="6">
        <v>0</v>
      </c>
      <c r="H32" s="6"/>
      <c r="I32" s="6">
        <f t="shared" si="1"/>
        <v>66097552</v>
      </c>
      <c r="J32" s="6"/>
      <c r="K32" s="8">
        <f t="shared" si="0"/>
        <v>-5.7625048377300536E-2</v>
      </c>
      <c r="L32" s="6"/>
      <c r="M32" s="6">
        <v>84489921</v>
      </c>
      <c r="N32" s="6"/>
      <c r="O32" s="6">
        <v>-86565963</v>
      </c>
      <c r="P32" s="6"/>
      <c r="Q32" s="6">
        <v>0</v>
      </c>
      <c r="R32" s="6"/>
      <c r="S32" s="6">
        <f t="shared" si="2"/>
        <v>-2076042</v>
      </c>
      <c r="T32" s="6"/>
      <c r="U32" s="8">
        <f t="shared" si="4"/>
        <v>-2.7267508480353247E-4</v>
      </c>
    </row>
    <row r="33" spans="1:21">
      <c r="A33" s="1" t="s">
        <v>16</v>
      </c>
      <c r="C33" s="6">
        <v>0</v>
      </c>
      <c r="D33" s="6"/>
      <c r="E33" s="6">
        <v>-121533139</v>
      </c>
      <c r="F33" s="6"/>
      <c r="G33" s="6">
        <v>0</v>
      </c>
      <c r="H33" s="6"/>
      <c r="I33" s="6">
        <f t="shared" si="1"/>
        <v>-121533139</v>
      </c>
      <c r="J33" s="6"/>
      <c r="K33" s="8">
        <f t="shared" si="0"/>
        <v>0.10595480168948149</v>
      </c>
      <c r="L33" s="6"/>
      <c r="M33" s="6">
        <v>32865750</v>
      </c>
      <c r="N33" s="6"/>
      <c r="O33" s="6">
        <v>-100898341</v>
      </c>
      <c r="P33" s="6"/>
      <c r="Q33" s="6">
        <v>0</v>
      </c>
      <c r="R33" s="6"/>
      <c r="S33" s="6">
        <f t="shared" si="2"/>
        <v>-68032591</v>
      </c>
      <c r="T33" s="6"/>
      <c r="U33" s="8">
        <f t="shared" si="4"/>
        <v>-8.9356537682421851E-3</v>
      </c>
    </row>
    <row r="34" spans="1:21">
      <c r="A34" s="1" t="s">
        <v>17</v>
      </c>
      <c r="C34" s="6">
        <v>0</v>
      </c>
      <c r="D34" s="6"/>
      <c r="E34" s="6">
        <v>-93347457</v>
      </c>
      <c r="F34" s="6"/>
      <c r="G34" s="6">
        <v>0</v>
      </c>
      <c r="H34" s="6"/>
      <c r="I34" s="6">
        <f t="shared" si="1"/>
        <v>-93347457</v>
      </c>
      <c r="J34" s="6"/>
      <c r="K34" s="8">
        <f t="shared" si="0"/>
        <v>8.1382011326576534E-2</v>
      </c>
      <c r="L34" s="6"/>
      <c r="M34" s="6">
        <v>73541000</v>
      </c>
      <c r="N34" s="6"/>
      <c r="O34" s="6">
        <v>-196400538</v>
      </c>
      <c r="P34" s="6"/>
      <c r="Q34" s="6">
        <v>0</v>
      </c>
      <c r="R34" s="6"/>
      <c r="S34" s="6">
        <f t="shared" si="2"/>
        <v>-122859538</v>
      </c>
      <c r="T34" s="6"/>
      <c r="U34" s="8">
        <f t="shared" si="4"/>
        <v>-1.6136829092606421E-2</v>
      </c>
    </row>
    <row r="35" spans="1:21">
      <c r="A35" s="1" t="s">
        <v>27</v>
      </c>
      <c r="C35" s="6">
        <v>0</v>
      </c>
      <c r="D35" s="6"/>
      <c r="E35" s="6">
        <v>-264635517</v>
      </c>
      <c r="F35" s="6"/>
      <c r="G35" s="6">
        <v>0</v>
      </c>
      <c r="H35" s="6"/>
      <c r="I35" s="6">
        <f t="shared" si="1"/>
        <v>-264635517</v>
      </c>
      <c r="J35" s="6"/>
      <c r="K35" s="8">
        <f t="shared" si="0"/>
        <v>0.2307140583584236</v>
      </c>
      <c r="L35" s="6"/>
      <c r="M35" s="6">
        <v>137669690</v>
      </c>
      <c r="N35" s="6"/>
      <c r="O35" s="6">
        <v>-293544802</v>
      </c>
      <c r="P35" s="6"/>
      <c r="Q35" s="6">
        <v>0</v>
      </c>
      <c r="R35" s="6"/>
      <c r="S35" s="6">
        <f t="shared" si="2"/>
        <v>-155875112</v>
      </c>
      <c r="T35" s="6"/>
      <c r="U35" s="8">
        <f t="shared" si="4"/>
        <v>-2.047321748951135E-2</v>
      </c>
    </row>
    <row r="36" spans="1:21">
      <c r="A36" s="1" t="s">
        <v>25</v>
      </c>
      <c r="C36" s="6">
        <v>0</v>
      </c>
      <c r="D36" s="6"/>
      <c r="E36" s="6">
        <v>-67350366</v>
      </c>
      <c r="F36" s="6"/>
      <c r="G36" s="6">
        <v>0</v>
      </c>
      <c r="H36" s="6"/>
      <c r="I36" s="6">
        <f t="shared" si="1"/>
        <v>-67350366</v>
      </c>
      <c r="J36" s="6"/>
      <c r="K36" s="8">
        <f t="shared" si="0"/>
        <v>5.8717274415532018E-2</v>
      </c>
      <c r="L36" s="6"/>
      <c r="M36" s="6">
        <v>0</v>
      </c>
      <c r="N36" s="6"/>
      <c r="O36" s="6">
        <v>46879410</v>
      </c>
      <c r="P36" s="6"/>
      <c r="Q36" s="6">
        <v>0</v>
      </c>
      <c r="R36" s="6"/>
      <c r="S36" s="6">
        <f t="shared" si="2"/>
        <v>46879410</v>
      </c>
      <c r="T36" s="6"/>
      <c r="U36" s="8">
        <f t="shared" si="4"/>
        <v>6.157316228327543E-3</v>
      </c>
    </row>
    <row r="37" spans="1:21">
      <c r="A37" s="1" t="s">
        <v>35</v>
      </c>
      <c r="C37" s="6">
        <v>0</v>
      </c>
      <c r="D37" s="6"/>
      <c r="E37" s="6">
        <v>-243524450</v>
      </c>
      <c r="F37" s="6"/>
      <c r="G37" s="6">
        <v>0</v>
      </c>
      <c r="H37" s="6"/>
      <c r="I37" s="6">
        <f t="shared" si="1"/>
        <v>-243524450</v>
      </c>
      <c r="J37" s="6"/>
      <c r="K37" s="8">
        <f t="shared" si="0"/>
        <v>0.21230904606430059</v>
      </c>
      <c r="L37" s="6"/>
      <c r="M37" s="6">
        <v>0</v>
      </c>
      <c r="N37" s="6"/>
      <c r="O37" s="6">
        <v>-243524450</v>
      </c>
      <c r="P37" s="6"/>
      <c r="Q37" s="6">
        <v>0</v>
      </c>
      <c r="R37" s="6"/>
      <c r="S37" s="6">
        <f t="shared" si="2"/>
        <v>-243524450</v>
      </c>
      <c r="T37" s="6"/>
      <c r="U37" s="8">
        <f t="shared" si="4"/>
        <v>-3.198540783639426E-2</v>
      </c>
    </row>
    <row r="38" spans="1:21">
      <c r="A38" s="1" t="s">
        <v>26</v>
      </c>
      <c r="C38" s="6">
        <v>0</v>
      </c>
      <c r="D38" s="6"/>
      <c r="E38" s="6">
        <v>-91459764</v>
      </c>
      <c r="F38" s="6"/>
      <c r="G38" s="6">
        <v>0</v>
      </c>
      <c r="H38" s="6"/>
      <c r="I38" s="6">
        <f t="shared" si="1"/>
        <v>-91459764</v>
      </c>
      <c r="J38" s="6"/>
      <c r="K38" s="8">
        <f t="shared" si="0"/>
        <v>7.9736286225494252E-2</v>
      </c>
      <c r="L38" s="6"/>
      <c r="M38" s="6">
        <v>0</v>
      </c>
      <c r="N38" s="6"/>
      <c r="O38" s="6">
        <v>-161538068</v>
      </c>
      <c r="P38" s="6"/>
      <c r="Q38" s="6">
        <v>0</v>
      </c>
      <c r="R38" s="6"/>
      <c r="S38" s="6">
        <f t="shared" si="2"/>
        <v>-161538068</v>
      </c>
      <c r="T38" s="6"/>
      <c r="U38" s="8">
        <f t="shared" si="4"/>
        <v>-2.1217011212152161E-2</v>
      </c>
    </row>
    <row r="39" spans="1:21">
      <c r="A39" s="1" t="s">
        <v>36</v>
      </c>
      <c r="C39" s="6">
        <v>0</v>
      </c>
      <c r="D39" s="6"/>
      <c r="E39" s="6">
        <v>-68073359</v>
      </c>
      <c r="F39" s="6"/>
      <c r="G39" s="6">
        <v>0</v>
      </c>
      <c r="H39" s="6"/>
      <c r="I39" s="6">
        <f>G39+E39+C39</f>
        <v>-68073359</v>
      </c>
      <c r="J39" s="6"/>
      <c r="K39" s="8">
        <f t="shared" si="0"/>
        <v>5.9347592866682064E-2</v>
      </c>
      <c r="L39" s="6"/>
      <c r="M39" s="6">
        <v>0</v>
      </c>
      <c r="N39" s="6"/>
      <c r="O39" s="6">
        <v>-68073347</v>
      </c>
      <c r="P39" s="6"/>
      <c r="Q39" s="6">
        <v>0</v>
      </c>
      <c r="R39" s="6"/>
      <c r="S39" s="6">
        <f t="shared" si="2"/>
        <v>-68073347</v>
      </c>
      <c r="T39" s="6"/>
      <c r="U39" s="8">
        <f t="shared" si="4"/>
        <v>-8.9410068130053692E-3</v>
      </c>
    </row>
    <row r="40" spans="1:21">
      <c r="A40" s="1" t="s">
        <v>37</v>
      </c>
      <c r="C40" s="6">
        <v>0</v>
      </c>
      <c r="D40" s="6"/>
      <c r="E40" s="6">
        <v>-42094772</v>
      </c>
      <c r="F40" s="6"/>
      <c r="G40" s="6">
        <v>0</v>
      </c>
      <c r="H40" s="6"/>
      <c r="I40" s="6">
        <f t="shared" si="1"/>
        <v>-42094772</v>
      </c>
      <c r="J40" s="6"/>
      <c r="K40" s="8">
        <f t="shared" si="0"/>
        <v>3.6698988079489479E-2</v>
      </c>
      <c r="L40" s="6"/>
      <c r="M40" s="6">
        <v>0</v>
      </c>
      <c r="N40" s="6"/>
      <c r="O40" s="6">
        <v>-42094786</v>
      </c>
      <c r="P40" s="6"/>
      <c r="Q40" s="6">
        <v>0</v>
      </c>
      <c r="R40" s="6"/>
      <c r="S40" s="6">
        <f>Q40+O40+M40</f>
        <v>-42094786</v>
      </c>
      <c r="T40" s="6"/>
      <c r="U40" s="8">
        <f t="shared" si="4"/>
        <v>-5.5288859003510297E-3</v>
      </c>
    </row>
    <row r="41" spans="1:21" ht="24.75" thickBot="1">
      <c r="C41" s="7">
        <f>SUM(C8:C40)</f>
        <v>0</v>
      </c>
      <c r="D41" s="6"/>
      <c r="E41" s="7">
        <f>SUM(E8:E40)</f>
        <v>-589057346</v>
      </c>
      <c r="F41" s="6"/>
      <c r="G41" s="7">
        <f>SUM(G8:G40)</f>
        <v>-557970793</v>
      </c>
      <c r="H41" s="6"/>
      <c r="I41" s="7">
        <f>SUM(I8:I40)</f>
        <v>-1147028139</v>
      </c>
      <c r="J41" s="6"/>
      <c r="K41" s="11">
        <f>SUM(K8:K40)</f>
        <v>1</v>
      </c>
      <c r="L41" s="6"/>
      <c r="M41" s="7">
        <f>SUM(M8:M40)</f>
        <v>2054597584</v>
      </c>
      <c r="N41" s="6"/>
      <c r="O41" s="7">
        <f>SUM(O8:O40)</f>
        <v>-3846300667</v>
      </c>
      <c r="P41" s="6"/>
      <c r="Q41" s="7">
        <f>SUM(Q8:Q40)</f>
        <v>9405313991</v>
      </c>
      <c r="R41" s="6"/>
      <c r="S41" s="7">
        <f>SUM(S8:S40)</f>
        <v>7613610908</v>
      </c>
      <c r="T41" s="6"/>
      <c r="U41" s="11">
        <f>SUM(U8:U40)</f>
        <v>0.99999999999999978</v>
      </c>
    </row>
    <row r="42" spans="1:21" ht="24.75" thickTop="1">
      <c r="C42" s="13"/>
      <c r="E42" s="13"/>
      <c r="G42" s="13"/>
      <c r="M42" s="13"/>
      <c r="O42" s="13"/>
      <c r="Q42" s="1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cp:lastPrinted>2023-08-29T06:02:33Z</cp:lastPrinted>
  <dcterms:created xsi:type="dcterms:W3CDTF">2023-08-28T14:54:13Z</dcterms:created>
  <dcterms:modified xsi:type="dcterms:W3CDTF">2023-08-31T07:28:46Z</dcterms:modified>
</cp:coreProperties>
</file>